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28305" windowHeight="12375" tabRatio="853"/>
  </bookViews>
  <sheets>
    <sheet name="Project Description" sheetId="10" r:id="rId1"/>
    <sheet name="Input Number of Letters Sent " sheetId="9" r:id="rId2"/>
    <sheet name="# of Response Received 1st Mail" sheetId="12" r:id="rId3"/>
    <sheet name="Weighting System (Read-Only)" sheetId="11" state="hidden" r:id="rId4"/>
    <sheet name="1st Mailing Calcs (Read-Only)" sheetId="15" state="hidden" r:id="rId5"/>
    <sheet name="1st Mailing Summary (Read-Only)" sheetId="16" r:id="rId6"/>
    <sheet name="# of Response Received 2nd Mail" sheetId="13" r:id="rId7"/>
    <sheet name="2nd Mailing Summary (Read-Only)" sheetId="18" r:id="rId8"/>
    <sheet name="2nd Mailing Calcs (Read-Only)" sheetId="17" state="hidden" r:id="rId9"/>
  </sheets>
  <definedNames>
    <definedName name="_xlnm.Print_Area" localSheetId="5">'1st Mailing Summary (Read-Only)'!$A$1:$I$50</definedName>
    <definedName name="_xlnm.Print_Area" localSheetId="7">'2nd Mailing Summary (Read-Only)'!$A$1:$I$50</definedName>
  </definedNames>
  <calcPr calcId="145621"/>
</workbook>
</file>

<file path=xl/calcChain.xml><?xml version="1.0" encoding="utf-8"?>
<calcChain xmlns="http://schemas.openxmlformats.org/spreadsheetml/2006/main">
  <c r="H13" i="17" l="1"/>
  <c r="H16" i="17"/>
  <c r="H15" i="17"/>
  <c r="H14" i="17"/>
  <c r="H12" i="17"/>
  <c r="H11" i="17"/>
  <c r="H10" i="17"/>
  <c r="H9" i="17"/>
  <c r="H16" i="15"/>
  <c r="H15" i="15"/>
  <c r="H14" i="15"/>
  <c r="H12" i="15"/>
  <c r="H11" i="15"/>
  <c r="H10" i="15"/>
  <c r="H9" i="15"/>
  <c r="F9" i="15"/>
  <c r="F9" i="16" s="1"/>
  <c r="H13" i="15" l="1"/>
  <c r="AZ1" i="9" l="1"/>
  <c r="A23" i="9" s="1"/>
  <c r="AS33" i="18"/>
  <c r="AR43" i="18" s="1"/>
  <c r="AQ33" i="18"/>
  <c r="AS32" i="18"/>
  <c r="AR42" i="18" s="1"/>
  <c r="AQ32" i="18"/>
  <c r="AS31" i="18"/>
  <c r="AR41" i="18" s="1"/>
  <c r="AQ31" i="18"/>
  <c r="AS30" i="18"/>
  <c r="AR40" i="18" s="1"/>
  <c r="AQ30" i="18"/>
  <c r="AS29" i="18"/>
  <c r="AR39" i="18" s="1"/>
  <c r="AQ29" i="18"/>
  <c r="AS28" i="18"/>
  <c r="AR38" i="18" s="1"/>
  <c r="AQ28" i="18"/>
  <c r="AU21" i="18"/>
  <c r="AS37" i="18" s="1"/>
  <c r="AS21" i="18"/>
  <c r="AR37" i="18" s="1"/>
  <c r="AQ21" i="18"/>
  <c r="AM21" i="18"/>
  <c r="AQ37" i="18" s="1"/>
  <c r="AU20" i="18"/>
  <c r="AS36" i="18" s="1"/>
  <c r="AS20" i="18"/>
  <c r="AR36" i="18" s="1"/>
  <c r="AQ20" i="18"/>
  <c r="AM20" i="18"/>
  <c r="AQ36" i="18" s="1"/>
  <c r="V22" i="17"/>
  <c r="V26" i="18" s="1"/>
  <c r="V50" i="18" s="1"/>
  <c r="T22" i="17"/>
  <c r="T26" i="18" s="1"/>
  <c r="V21" i="17"/>
  <c r="V25" i="18" s="1"/>
  <c r="V49" i="18" s="1"/>
  <c r="T21" i="17"/>
  <c r="T25" i="18" s="1"/>
  <c r="T49" i="18" s="1"/>
  <c r="V20" i="17"/>
  <c r="V24" i="18" s="1"/>
  <c r="V48" i="18" s="1"/>
  <c r="T20" i="17"/>
  <c r="T24" i="18" s="1"/>
  <c r="T48" i="18" s="1"/>
  <c r="V19" i="17"/>
  <c r="V43" i="17" s="1"/>
  <c r="T19" i="17"/>
  <c r="V18" i="17"/>
  <c r="V42" i="17" s="1"/>
  <c r="T18" i="17"/>
  <c r="T42" i="17" s="1"/>
  <c r="V17" i="17"/>
  <c r="V21" i="18" s="1"/>
  <c r="V45" i="18" s="1"/>
  <c r="T17" i="17"/>
  <c r="T21" i="18" s="1"/>
  <c r="T45" i="18" s="1"/>
  <c r="Z10" i="17"/>
  <c r="Z34" i="17" s="1"/>
  <c r="Z9" i="17"/>
  <c r="Z13" i="18" s="1"/>
  <c r="Z37" i="18" s="1"/>
  <c r="X10" i="17"/>
  <c r="X34" i="17" s="1"/>
  <c r="X9" i="17"/>
  <c r="X13" i="18" s="1"/>
  <c r="V10" i="17"/>
  <c r="V14" i="18" s="1"/>
  <c r="V38" i="18" s="1"/>
  <c r="V9" i="17"/>
  <c r="V33" i="17" s="1"/>
  <c r="T10" i="17"/>
  <c r="T34" i="17" s="1"/>
  <c r="T9" i="17"/>
  <c r="T33" i="17" s="1"/>
  <c r="R10" i="17"/>
  <c r="R34" i="17" s="1"/>
  <c r="R9" i="17"/>
  <c r="R33" i="17" s="1"/>
  <c r="P10" i="17"/>
  <c r="P34" i="17" s="1"/>
  <c r="P9" i="17"/>
  <c r="P33" i="17" s="1"/>
  <c r="V46" i="17"/>
  <c r="T46" i="17"/>
  <c r="V45" i="17"/>
  <c r="T45" i="17"/>
  <c r="F16" i="17"/>
  <c r="AE16" i="17" s="1"/>
  <c r="F15" i="17"/>
  <c r="AE15" i="17" s="1"/>
  <c r="F14" i="17"/>
  <c r="AE14" i="17" s="1"/>
  <c r="F13" i="17"/>
  <c r="AE13" i="17" s="1"/>
  <c r="F12" i="17"/>
  <c r="AE12" i="17" s="1"/>
  <c r="F11" i="17"/>
  <c r="AE11" i="17" s="1"/>
  <c r="F10" i="17"/>
  <c r="AE10" i="17" s="1"/>
  <c r="F9" i="17"/>
  <c r="H9" i="18" s="1"/>
  <c r="AD9" i="18" s="1"/>
  <c r="C3" i="17"/>
  <c r="C3" i="18" s="1"/>
  <c r="M3" i="18" s="1"/>
  <c r="C2" i="17"/>
  <c r="C2" i="18" s="1"/>
  <c r="M2" i="18" s="1"/>
  <c r="C1" i="17"/>
  <c r="C1" i="18" s="1"/>
  <c r="M1" i="18" s="1"/>
  <c r="AU21" i="16"/>
  <c r="AS37" i="16" s="1"/>
  <c r="AU20" i="16"/>
  <c r="AS36" i="16" s="1"/>
  <c r="AS33" i="16"/>
  <c r="AR43" i="16" s="1"/>
  <c r="AS32" i="16"/>
  <c r="AR42" i="16" s="1"/>
  <c r="AS31" i="16"/>
  <c r="AR41" i="16" s="1"/>
  <c r="AS30" i="16"/>
  <c r="AR40" i="16" s="1"/>
  <c r="AS29" i="16"/>
  <c r="AR39" i="16" s="1"/>
  <c r="AS28" i="16"/>
  <c r="AR38" i="16" s="1"/>
  <c r="AS21" i="16"/>
  <c r="AR37" i="16" s="1"/>
  <c r="AS20" i="16"/>
  <c r="AR36" i="16" s="1"/>
  <c r="AQ33" i="16"/>
  <c r="AQ32" i="16"/>
  <c r="AQ31" i="16"/>
  <c r="AQ30" i="16"/>
  <c r="AQ29" i="16"/>
  <c r="AQ28" i="16"/>
  <c r="AQ21" i="16"/>
  <c r="AQ20" i="16"/>
  <c r="AM21" i="16"/>
  <c r="AQ37" i="16" s="1"/>
  <c r="AM20" i="16"/>
  <c r="AQ36" i="16" s="1"/>
  <c r="V17" i="15"/>
  <c r="V41" i="15" s="1"/>
  <c r="V18" i="15"/>
  <c r="V42" i="15" s="1"/>
  <c r="V19" i="15"/>
  <c r="V43" i="15" s="1"/>
  <c r="V20" i="15"/>
  <c r="V44" i="15" s="1"/>
  <c r="V21" i="15"/>
  <c r="V45" i="15" s="1"/>
  <c r="V22" i="15"/>
  <c r="V46" i="15" s="1"/>
  <c r="T22" i="15"/>
  <c r="T46" i="15" s="1"/>
  <c r="T21" i="15"/>
  <c r="T45" i="15" s="1"/>
  <c r="T20" i="15"/>
  <c r="T44" i="15" s="1"/>
  <c r="T19" i="15"/>
  <c r="T43" i="15" s="1"/>
  <c r="T18" i="15"/>
  <c r="T42" i="15" s="1"/>
  <c r="T17" i="15"/>
  <c r="T41" i="15" s="1"/>
  <c r="T9" i="15"/>
  <c r="T33" i="15" s="1"/>
  <c r="V9" i="15"/>
  <c r="V33" i="15" s="1"/>
  <c r="X9" i="15"/>
  <c r="X33" i="15" s="1"/>
  <c r="Z9" i="15"/>
  <c r="Z33" i="15" s="1"/>
  <c r="Z10" i="15"/>
  <c r="Z34" i="15" s="1"/>
  <c r="X10" i="15"/>
  <c r="X34" i="15" s="1"/>
  <c r="V10" i="15"/>
  <c r="V34" i="15" s="1"/>
  <c r="T10" i="15"/>
  <c r="T34" i="15" s="1"/>
  <c r="R10" i="15"/>
  <c r="R34" i="15" s="1"/>
  <c r="R9" i="15"/>
  <c r="R33" i="15" s="1"/>
  <c r="P10" i="15"/>
  <c r="P34" i="15" s="1"/>
  <c r="P9" i="15"/>
  <c r="P33" i="15" s="1"/>
  <c r="C3" i="15"/>
  <c r="C3" i="16" s="1"/>
  <c r="M3" i="16" s="1"/>
  <c r="C2" i="15"/>
  <c r="C2" i="16" s="1"/>
  <c r="M2" i="16" s="1"/>
  <c r="C1" i="15"/>
  <c r="C1" i="16" s="1"/>
  <c r="M1" i="16" s="1"/>
  <c r="F16" i="15"/>
  <c r="F16" i="16" s="1"/>
  <c r="F15" i="15"/>
  <c r="F15" i="16" s="1"/>
  <c r="F14" i="15"/>
  <c r="F14" i="16" s="1"/>
  <c r="F13" i="15"/>
  <c r="F13" i="16" s="1"/>
  <c r="F12" i="15"/>
  <c r="F12" i="16" s="1"/>
  <c r="F11" i="15"/>
  <c r="AE11" i="15" s="1"/>
  <c r="F10" i="15"/>
  <c r="AE10" i="15" s="1"/>
  <c r="H9" i="16"/>
  <c r="AB19" i="17" l="1"/>
  <c r="AF11" i="15"/>
  <c r="AG11" i="15" s="1"/>
  <c r="AB45" i="15"/>
  <c r="T43" i="17"/>
  <c r="AB43" i="17" s="1"/>
  <c r="AB42" i="15"/>
  <c r="AB46" i="15"/>
  <c r="T44" i="17"/>
  <c r="AB42" i="17"/>
  <c r="AB33" i="15"/>
  <c r="AB21" i="17"/>
  <c r="AC21" i="17" s="1"/>
  <c r="AD21" i="17" s="1"/>
  <c r="AB46" i="17"/>
  <c r="AB17" i="17"/>
  <c r="AC17" i="17" s="1"/>
  <c r="AD17" i="17" s="1"/>
  <c r="AB44" i="15"/>
  <c r="AB43" i="15"/>
  <c r="B25" i="15"/>
  <c r="AB34" i="15"/>
  <c r="AC19" i="17"/>
  <c r="AD19" i="17" s="1"/>
  <c r="AB22" i="17"/>
  <c r="AC22" i="17" s="1"/>
  <c r="AD22" i="17" s="1"/>
  <c r="AB18" i="17"/>
  <c r="AC18" i="17" s="1"/>
  <c r="AD18" i="17" s="1"/>
  <c r="AB45" i="17"/>
  <c r="AB20" i="17"/>
  <c r="AC20" i="17" s="1"/>
  <c r="AD20" i="17" s="1"/>
  <c r="AB10" i="17"/>
  <c r="AC10" i="17" s="1"/>
  <c r="AD10" i="17" s="1"/>
  <c r="AB9" i="17"/>
  <c r="H11" i="18"/>
  <c r="AD11" i="18" s="1"/>
  <c r="V23" i="18"/>
  <c r="V47" i="18" s="1"/>
  <c r="V41" i="17"/>
  <c r="T23" i="18"/>
  <c r="T47" i="18" s="1"/>
  <c r="T41" i="17"/>
  <c r="X14" i="18"/>
  <c r="X38" i="18" s="1"/>
  <c r="T14" i="18"/>
  <c r="T38" i="18" s="1"/>
  <c r="T26" i="16"/>
  <c r="T50" i="16" s="1"/>
  <c r="AB41" i="15"/>
  <c r="AB9" i="15"/>
  <c r="AC9" i="15" s="1"/>
  <c r="AD9" i="15" s="1"/>
  <c r="AB19" i="15"/>
  <c r="AC19" i="15" s="1"/>
  <c r="AD19" i="15" s="1"/>
  <c r="T25" i="16"/>
  <c r="T49" i="16" s="1"/>
  <c r="AB18" i="15"/>
  <c r="AC18" i="15" s="1"/>
  <c r="AD18" i="15" s="1"/>
  <c r="AB22" i="15"/>
  <c r="AC22" i="15" s="1"/>
  <c r="AD22" i="15" s="1"/>
  <c r="T24" i="16"/>
  <c r="T48" i="16" s="1"/>
  <c r="AB17" i="15"/>
  <c r="AC17" i="15" s="1"/>
  <c r="AD17" i="15" s="1"/>
  <c r="AB21" i="15"/>
  <c r="AC21" i="15" s="1"/>
  <c r="AD21" i="15" s="1"/>
  <c r="T23" i="16"/>
  <c r="T47" i="16" s="1"/>
  <c r="AB10" i="15"/>
  <c r="AC10" i="15" s="1"/>
  <c r="AD10" i="15" s="1"/>
  <c r="AB20" i="15"/>
  <c r="AC20" i="15" s="1"/>
  <c r="AD20" i="15" s="1"/>
  <c r="F13" i="18"/>
  <c r="H16" i="18"/>
  <c r="AD16" i="18" s="1"/>
  <c r="B20" i="17"/>
  <c r="B20" i="18" s="1"/>
  <c r="F11" i="18"/>
  <c r="H15" i="18"/>
  <c r="AD15" i="18" s="1"/>
  <c r="H13" i="18"/>
  <c r="AD13" i="18" s="1"/>
  <c r="X33" i="17"/>
  <c r="P13" i="18"/>
  <c r="P37" i="18" s="1"/>
  <c r="T13" i="16"/>
  <c r="T37" i="16" s="1"/>
  <c r="F9" i="18"/>
  <c r="V22" i="18"/>
  <c r="V46" i="18" s="1"/>
  <c r="V44" i="17"/>
  <c r="AF14" i="17" s="1"/>
  <c r="AG14" i="17" s="1"/>
  <c r="AN43" i="18"/>
  <c r="T22" i="18"/>
  <c r="T46" i="18" s="1"/>
  <c r="P14" i="18"/>
  <c r="P38" i="18" s="1"/>
  <c r="R14" i="18"/>
  <c r="R38" i="18" s="1"/>
  <c r="V34" i="17"/>
  <c r="Z14" i="18"/>
  <c r="Z38" i="18" s="1"/>
  <c r="Z33" i="17"/>
  <c r="AO36" i="18"/>
  <c r="AW36" i="18" s="1"/>
  <c r="AW45" i="18" s="1"/>
  <c r="V13" i="18"/>
  <c r="V37" i="18" s="1"/>
  <c r="T13" i="18"/>
  <c r="T37" i="18" s="1"/>
  <c r="R13" i="18"/>
  <c r="R37" i="18" s="1"/>
  <c r="V26" i="16"/>
  <c r="V25" i="16"/>
  <c r="AF15" i="15"/>
  <c r="AF13" i="15"/>
  <c r="V23" i="16"/>
  <c r="V24" i="16"/>
  <c r="T14" i="16"/>
  <c r="T38" i="16" s="1"/>
  <c r="P14" i="16"/>
  <c r="P38" i="16" s="1"/>
  <c r="R14" i="16"/>
  <c r="V14" i="16"/>
  <c r="X14" i="16"/>
  <c r="X38" i="16" s="1"/>
  <c r="Z14" i="16"/>
  <c r="Z13" i="16"/>
  <c r="Z37" i="16" s="1"/>
  <c r="X13" i="16"/>
  <c r="V13" i="16"/>
  <c r="V37" i="16" s="1"/>
  <c r="R13" i="16"/>
  <c r="R37" i="16" s="1"/>
  <c r="F16" i="18"/>
  <c r="F15" i="18"/>
  <c r="H14" i="18"/>
  <c r="AD14" i="18" s="1"/>
  <c r="F14" i="18"/>
  <c r="H12" i="18"/>
  <c r="AD12" i="18" s="1"/>
  <c r="F12" i="18"/>
  <c r="F10" i="18"/>
  <c r="H10" i="18"/>
  <c r="AD10" i="18" s="1"/>
  <c r="AE14" i="18"/>
  <c r="AV43" i="18"/>
  <c r="AV52" i="18" s="1"/>
  <c r="AE11" i="18"/>
  <c r="AE15" i="18"/>
  <c r="X37" i="18"/>
  <c r="AN41" i="18"/>
  <c r="AV41" i="18" s="1"/>
  <c r="AV50" i="18" s="1"/>
  <c r="T50" i="18"/>
  <c r="AE16" i="18" s="1"/>
  <c r="AN38" i="18"/>
  <c r="AV38" i="18" s="1"/>
  <c r="AV47" i="18" s="1"/>
  <c r="AN42" i="18"/>
  <c r="AV42" i="18" s="1"/>
  <c r="AV51" i="18" s="1"/>
  <c r="AF16" i="17"/>
  <c r="AG16" i="17" s="1"/>
  <c r="AF13" i="17"/>
  <c r="AG13" i="17" s="1"/>
  <c r="AF12" i="17"/>
  <c r="AG12" i="17" s="1"/>
  <c r="AE9" i="17"/>
  <c r="AF10" i="17"/>
  <c r="AG10" i="17" s="1"/>
  <c r="AF15" i="17"/>
  <c r="AG15" i="17" s="1"/>
  <c r="P13" i="16"/>
  <c r="P37" i="16" s="1"/>
  <c r="AF10" i="15"/>
  <c r="AG10" i="15" s="1"/>
  <c r="AF16" i="15"/>
  <c r="AF9" i="15"/>
  <c r="AF14" i="15"/>
  <c r="C25" i="15"/>
  <c r="C25" i="16" s="1"/>
  <c r="AF12" i="15"/>
  <c r="V22" i="16"/>
  <c r="T22" i="16"/>
  <c r="T46" i="16" s="1"/>
  <c r="V21" i="16"/>
  <c r="V45" i="16" s="1"/>
  <c r="T21" i="16"/>
  <c r="AE9" i="15"/>
  <c r="F11" i="16"/>
  <c r="H11" i="16"/>
  <c r="F10" i="16"/>
  <c r="H10" i="16"/>
  <c r="AD10" i="16" s="1"/>
  <c r="AD9" i="16"/>
  <c r="AF16" i="18" l="1"/>
  <c r="B25" i="16"/>
  <c r="AB47" i="15"/>
  <c r="D25" i="15" s="1"/>
  <c r="AO37" i="18"/>
  <c r="AW37" i="18" s="1"/>
  <c r="AW46" i="18" s="1"/>
  <c r="AF11" i="18"/>
  <c r="AD23" i="15"/>
  <c r="AB41" i="17"/>
  <c r="AF11" i="17"/>
  <c r="AG11" i="17" s="1"/>
  <c r="AE12" i="18"/>
  <c r="AF12" i="18" s="1"/>
  <c r="AB23" i="17"/>
  <c r="AC9" i="17"/>
  <c r="AD9" i="17" s="1"/>
  <c r="AD23" i="17" s="1"/>
  <c r="AB33" i="17"/>
  <c r="AB44" i="17"/>
  <c r="C25" i="17"/>
  <c r="AB34" i="17"/>
  <c r="AN37" i="18"/>
  <c r="AV37" i="18" s="1"/>
  <c r="AV46" i="18" s="1"/>
  <c r="B25" i="17"/>
  <c r="B30" i="17" s="1"/>
  <c r="AE13" i="18"/>
  <c r="AF13" i="18" s="1"/>
  <c r="AN40" i="18"/>
  <c r="AV40" i="18" s="1"/>
  <c r="AV49" i="18" s="1"/>
  <c r="AB23" i="15"/>
  <c r="AD18" i="18"/>
  <c r="AF15" i="18"/>
  <c r="AN39" i="18"/>
  <c r="AV39" i="18" s="1"/>
  <c r="AV48" i="18" s="1"/>
  <c r="AE10" i="18"/>
  <c r="AF10" i="18" s="1"/>
  <c r="AM37" i="18"/>
  <c r="AU37" i="18" s="1"/>
  <c r="AU46" i="18" s="1"/>
  <c r="AF9" i="17"/>
  <c r="AG9" i="17" s="1"/>
  <c r="AN36" i="18"/>
  <c r="AV36" i="18" s="1"/>
  <c r="AV45" i="18" s="1"/>
  <c r="AM36" i="18"/>
  <c r="AU36" i="18" s="1"/>
  <c r="AU45" i="18" s="1"/>
  <c r="V50" i="16"/>
  <c r="AE16" i="16" s="1"/>
  <c r="AN43" i="16"/>
  <c r="AV43" i="16" s="1"/>
  <c r="AV52" i="16" s="1"/>
  <c r="V49" i="16"/>
  <c r="AE15" i="16" s="1"/>
  <c r="AN42" i="16"/>
  <c r="AV42" i="16" s="1"/>
  <c r="AV51" i="16" s="1"/>
  <c r="V47" i="16"/>
  <c r="AE13" i="16" s="1"/>
  <c r="AN40" i="16"/>
  <c r="AV40" i="16" s="1"/>
  <c r="AV49" i="16" s="1"/>
  <c r="V48" i="16"/>
  <c r="AE14" i="16" s="1"/>
  <c r="AN41" i="16"/>
  <c r="AV41" i="16" s="1"/>
  <c r="AV50" i="16" s="1"/>
  <c r="V46" i="16"/>
  <c r="AE12" i="16" s="1"/>
  <c r="AN39" i="16"/>
  <c r="AV39" i="16" s="1"/>
  <c r="AV48" i="16" s="1"/>
  <c r="T45" i="16"/>
  <c r="AE11" i="16" s="1"/>
  <c r="AN38" i="16"/>
  <c r="AV38" i="16" s="1"/>
  <c r="AV47" i="16" s="1"/>
  <c r="R38" i="16"/>
  <c r="AM37" i="16"/>
  <c r="AU37" i="16" s="1"/>
  <c r="AU46" i="16" s="1"/>
  <c r="V38" i="16"/>
  <c r="AN37" i="16"/>
  <c r="AV37" i="16" s="1"/>
  <c r="AV46" i="16" s="1"/>
  <c r="Z38" i="16"/>
  <c r="AO37" i="16"/>
  <c r="AW37" i="16" s="1"/>
  <c r="AW46" i="16" s="1"/>
  <c r="X37" i="16"/>
  <c r="AE9" i="16" s="1"/>
  <c r="AO36" i="16"/>
  <c r="AW36" i="16" s="1"/>
  <c r="AW45" i="16" s="1"/>
  <c r="AN36" i="16"/>
  <c r="AV36" i="16" s="1"/>
  <c r="AV45" i="16" s="1"/>
  <c r="AF14" i="18"/>
  <c r="AE9" i="18"/>
  <c r="AF9" i="18" s="1"/>
  <c r="AE18" i="17"/>
  <c r="AM36" i="16"/>
  <c r="AU36" i="16" s="1"/>
  <c r="AU45" i="16" s="1"/>
  <c r="AF18" i="15"/>
  <c r="AE12" i="15"/>
  <c r="AG12" i="15" s="1"/>
  <c r="H12" i="16"/>
  <c r="AD12" i="16" s="1"/>
  <c r="AE15" i="15"/>
  <c r="AG15" i="15" s="1"/>
  <c r="H15" i="16"/>
  <c r="AD15" i="16" s="1"/>
  <c r="AE16" i="15"/>
  <c r="AG16" i="15" s="1"/>
  <c r="H16" i="16"/>
  <c r="AD16" i="16" s="1"/>
  <c r="AE13" i="15"/>
  <c r="AG13" i="15" s="1"/>
  <c r="H13" i="16"/>
  <c r="AD13" i="16" s="1"/>
  <c r="AG9" i="15"/>
  <c r="AD11" i="16"/>
  <c r="AE14" i="15"/>
  <c r="AG14" i="15" s="1"/>
  <c r="H14" i="16"/>
  <c r="AD14" i="16" s="1"/>
  <c r="B20" i="15"/>
  <c r="B20" i="16" l="1"/>
  <c r="C30" i="16" s="1"/>
  <c r="C30" i="15"/>
  <c r="B30" i="15"/>
  <c r="D25" i="16"/>
  <c r="H25" i="15"/>
  <c r="F25" i="15"/>
  <c r="C25" i="18"/>
  <c r="C30" i="18" s="1"/>
  <c r="C30" i="17"/>
  <c r="AF11" i="16"/>
  <c r="AF16" i="16"/>
  <c r="AG18" i="17"/>
  <c r="D25" i="17"/>
  <c r="B25" i="18"/>
  <c r="B30" i="18" s="1"/>
  <c r="AB47" i="17"/>
  <c r="AF12" i="16"/>
  <c r="AF18" i="17"/>
  <c r="AW52" i="18"/>
  <c r="AF15" i="16"/>
  <c r="AF13" i="16"/>
  <c r="AF14" i="16"/>
  <c r="AE10" i="16"/>
  <c r="AF10" i="16" s="1"/>
  <c r="AF9" i="16"/>
  <c r="AW52" i="16"/>
  <c r="AF18" i="18"/>
  <c r="AE18" i="18"/>
  <c r="AE18" i="15"/>
  <c r="AG18" i="15"/>
  <c r="AD18" i="16"/>
  <c r="AE25" i="15"/>
  <c r="AF25" i="15" s="1"/>
  <c r="H25" i="16" l="1"/>
  <c r="I25" i="16" s="1"/>
  <c r="AF29" i="16" s="1"/>
  <c r="B30" i="16"/>
  <c r="AD25" i="16"/>
  <c r="AE25" i="16" s="1"/>
  <c r="D25" i="18"/>
  <c r="H25" i="17"/>
  <c r="F25" i="17"/>
  <c r="AE25" i="17"/>
  <c r="AF25" i="17" s="1"/>
  <c r="AE18" i="16"/>
  <c r="AF18" i="16"/>
  <c r="F25" i="16"/>
  <c r="I25" i="15"/>
  <c r="AG29" i="15" s="1"/>
  <c r="AD25" i="18" l="1"/>
  <c r="AE25" i="18" s="1"/>
  <c r="H25" i="18"/>
  <c r="I25" i="18" s="1"/>
  <c r="AF29" i="18" s="1"/>
  <c r="I25" i="17"/>
  <c r="AG29" i="17" s="1"/>
  <c r="B35" i="17"/>
  <c r="C35" i="15"/>
  <c r="C36" i="16"/>
  <c r="D30" i="16"/>
  <c r="B36" i="16"/>
  <c r="D30" i="15"/>
  <c r="B35" i="15"/>
  <c r="AG35" i="17"/>
  <c r="F25" i="18"/>
  <c r="AF35" i="16"/>
  <c r="AD37" i="16" s="1"/>
  <c r="E42" i="16" s="1"/>
  <c r="AN52" i="16"/>
  <c r="AG28" i="15"/>
  <c r="AG35" i="15"/>
  <c r="AE37" i="15" s="1"/>
  <c r="AM52" i="18" l="1"/>
  <c r="C35" i="17"/>
  <c r="AE37" i="17"/>
  <c r="D30" i="17"/>
  <c r="AG28" i="17"/>
  <c r="AG30" i="17" s="1"/>
  <c r="AF28" i="16"/>
  <c r="AF32" i="16" s="1"/>
  <c r="E34" i="16" s="1"/>
  <c r="AM52" i="16"/>
  <c r="AO52" i="16" s="1"/>
  <c r="AG32" i="15"/>
  <c r="AG30" i="15"/>
  <c r="C37" i="18" l="1"/>
  <c r="D30" i="18"/>
  <c r="B37" i="18"/>
  <c r="AF35" i="18"/>
  <c r="AF28" i="18"/>
  <c r="AG32" i="17"/>
  <c r="AN52" i="18"/>
  <c r="AO52" i="18" s="1"/>
  <c r="AF30" i="16"/>
  <c r="E38" i="16" s="1"/>
  <c r="AF30" i="18" l="1"/>
  <c r="AD37" i="18"/>
  <c r="E34" i="18"/>
  <c r="AF32" i="18"/>
</calcChain>
</file>

<file path=xl/sharedStrings.xml><?xml version="1.0" encoding="utf-8"?>
<sst xmlns="http://schemas.openxmlformats.org/spreadsheetml/2006/main" count="646" uniqueCount="63">
  <si>
    <t>Renter</t>
  </si>
  <si>
    <t>D</t>
  </si>
  <si>
    <t>E</t>
  </si>
  <si>
    <t>NAC CATEGORY</t>
  </si>
  <si>
    <t>B</t>
  </si>
  <si>
    <t>C</t>
  </si>
  <si>
    <t>Impacted and Benefited</t>
  </si>
  <si>
    <t>Not Impacted and Benefited</t>
  </si>
  <si>
    <t>Non-Resident Owner</t>
  </si>
  <si>
    <t>YES</t>
  </si>
  <si>
    <t>NO</t>
  </si>
  <si>
    <t>%Total Cast/%Total Possible</t>
  </si>
  <si>
    <t>col F</t>
  </si>
  <si>
    <t>tot # resp</t>
  </si>
  <si>
    <t>tot outstanding respnses not ret</t>
  </si>
  <si>
    <t>UPC</t>
  </si>
  <si>
    <t xml:space="preserve">Project Number </t>
  </si>
  <si>
    <t>Barrier Name</t>
  </si>
  <si>
    <t>1 if yes %&gt;= 50%</t>
  </si>
  <si>
    <t>sum (calc)</t>
  </si>
  <si>
    <t>(Include Permitted Developments)</t>
  </si>
  <si>
    <t>1 if %yes&gt;=%no</t>
  </si>
  <si>
    <t>1 if no %&gt;= 50%</t>
  </si>
  <si>
    <t>1 if total cast&gt;50%</t>
  </si>
  <si>
    <t>2nd vote needed</t>
  </si>
  <si>
    <t>Total</t>
  </si>
  <si>
    <t>% Total Votes Cast / % Total Actual Votes</t>
  </si>
  <si>
    <t>Number of Total Outstanding Votes</t>
  </si>
  <si>
    <t>Results in the box below should only be considered when all of the responses have been tallied</t>
  </si>
  <si>
    <t>Total Number of Representative Responses Sent</t>
  </si>
  <si>
    <t>Number of Letters Sent to Owners</t>
  </si>
  <si>
    <t>Apartment Complexes / Rental Properties</t>
  </si>
  <si>
    <t>Number of Letters Sent to Renters (if known)</t>
  </si>
  <si>
    <t>Owner and Resident</t>
  </si>
  <si>
    <t>Number of Facilites Represented by Letters sent to Non-Resident Owners</t>
  </si>
  <si>
    <t>Number of Residences Represented by Letters sent to Non-Resident Owners</t>
  </si>
  <si>
    <t>Owner+Resident</t>
  </si>
  <si>
    <t>Public Opinion Survey Weighting System</t>
  </si>
  <si>
    <t xml:space="preserve">Total Maxiumum Number of Representative Votes </t>
  </si>
  <si>
    <t>Number of 'Yes' Votes</t>
  </si>
  <si>
    <t>Number of 'No' Votes</t>
  </si>
  <si>
    <t>Representative Number of 'Yes' Votes</t>
  </si>
  <si>
    <t>Representative Number of 'No' Votes</t>
  </si>
  <si>
    <t>Total Number of Representative Responses Sent (Total Number of Votes - Including 1st Mailing Responses)</t>
  </si>
  <si>
    <t>Total Number of Returned Responses (Representative)</t>
  </si>
  <si>
    <t>Total Number of Weighted Votes</t>
  </si>
  <si>
    <t>Potential Maximum Number of Weighted Votes</t>
  </si>
  <si>
    <t>Number of Weighted Votes Cast</t>
  </si>
  <si>
    <t>1st Mailing Summary</t>
  </si>
  <si>
    <t xml:space="preserve">NOTE:  The number of votes tallied in this sheet should represent the cumulative total of responses for both mailings.  </t>
  </si>
  <si>
    <t>1 if no %&gt; 50%</t>
  </si>
  <si>
    <t>% of "Yes" Votes (All Votes)</t>
  </si>
  <si>
    <t>% of "No" Votes (All Votes)</t>
  </si>
  <si>
    <t>% of "Yes" Votes (Respondents)</t>
  </si>
  <si>
    <t>% of "No" Votes (Respondents)</t>
  </si>
  <si>
    <t>% of Outstanding Votes</t>
  </si>
  <si>
    <t>2nd Mailing Summary</t>
  </si>
  <si>
    <t>Version 1.2</t>
  </si>
  <si>
    <t>XXXX-XXX-XXX</t>
  </si>
  <si>
    <t>Barrier XXX</t>
  </si>
  <si>
    <t>XXXXXX</t>
  </si>
  <si>
    <t>Number of Letters Sent to Residents (if known)</t>
  </si>
  <si>
    <t>Apartment Complexes / Rental Properties /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</si>
</sst>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rgb="FF3F3F3F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1" applyNumberFormat="0" applyAlignment="0" applyProtection="0"/>
    <xf numFmtId="0" fontId="1" fillId="7" borderId="2" applyNumberFormat="0" applyFont="0" applyAlignment="0" applyProtection="0"/>
    <xf numFmtId="0" fontId="7" fillId="9" borderId="4" applyNumberFormat="0" applyAlignment="0" applyProtection="0"/>
  </cellStyleXfs>
  <cellXfs count="238">
    <xf numFmtId="0" fontId="0" fillId="0" borderId="0" xfId="0"/>
    <xf numFmtId="0" fontId="6" fillId="6" borderId="1" xfId="5"/>
    <xf numFmtId="0" fontId="5" fillId="8" borderId="3" xfId="4" applyFill="1" applyBorder="1" applyAlignment="1">
      <alignment horizontal="center" vertical="center"/>
    </xf>
    <xf numFmtId="2" fontId="4" fillId="7" borderId="2" xfId="6" applyNumberFormat="1" applyFont="1"/>
    <xf numFmtId="1" fontId="0" fillId="0" borderId="0" xfId="0" applyNumberFormat="1"/>
    <xf numFmtId="0" fontId="0" fillId="10" borderId="3" xfId="6" applyFont="1" applyFill="1" applyBorder="1"/>
    <xf numFmtId="0" fontId="2" fillId="2" borderId="5" xfId="1" applyBorder="1" applyAlignment="1">
      <alignment horizontal="center" vertical="center"/>
    </xf>
    <xf numFmtId="0" fontId="3" fillId="3" borderId="5" xfId="2" applyBorder="1" applyAlignment="1">
      <alignment horizontal="center" vertical="center"/>
    </xf>
    <xf numFmtId="164" fontId="3" fillId="3" borderId="5" xfId="2" applyNumberFormat="1" applyBorder="1" applyAlignment="1">
      <alignment horizontal="center" vertical="center"/>
    </xf>
    <xf numFmtId="0" fontId="0" fillId="7" borderId="5" xfId="6" applyFont="1" applyBorder="1" applyAlignment="1">
      <alignment horizontal="center" vertical="center"/>
    </xf>
    <xf numFmtId="164" fontId="2" fillId="2" borderId="5" xfId="1" applyNumberFormat="1" applyBorder="1" applyAlignment="1">
      <alignment horizontal="center" vertical="center"/>
    </xf>
    <xf numFmtId="0" fontId="0" fillId="7" borderId="19" xfId="6" applyFont="1" applyBorder="1" applyAlignment="1">
      <alignment horizontal="center" vertical="center"/>
    </xf>
    <xf numFmtId="0" fontId="0" fillId="7" borderId="20" xfId="6" applyFont="1" applyBorder="1" applyAlignment="1">
      <alignment horizontal="center" vertical="center"/>
    </xf>
    <xf numFmtId="0" fontId="6" fillId="6" borderId="1" xfId="5" applyAlignment="1">
      <alignment horizontal="center" vertical="center"/>
    </xf>
    <xf numFmtId="0" fontId="5" fillId="5" borderId="3" xfId="4" applyBorder="1" applyAlignment="1">
      <alignment horizontal="center" vertical="center"/>
    </xf>
    <xf numFmtId="0" fontId="4" fillId="4" borderId="5" xfId="3" applyBorder="1" applyAlignment="1">
      <alignment horizontal="center" vertical="center"/>
    </xf>
    <xf numFmtId="0" fontId="5" fillId="8" borderId="48" xfId="4" applyFill="1" applyBorder="1" applyAlignment="1">
      <alignment horizontal="center" vertical="center"/>
    </xf>
    <xf numFmtId="164" fontId="6" fillId="6" borderId="1" xfId="5" applyNumberFormat="1" applyAlignment="1">
      <alignment horizontal="center" vertical="center"/>
    </xf>
    <xf numFmtId="2" fontId="6" fillId="6" borderId="1" xfId="5" applyNumberFormat="1" applyAlignment="1">
      <alignment horizontal="center" vertical="center"/>
    </xf>
    <xf numFmtId="2" fontId="6" fillId="7" borderId="5" xfId="6" applyNumberFormat="1" applyFont="1" applyBorder="1" applyAlignment="1">
      <alignment horizontal="center" vertical="center"/>
    </xf>
    <xf numFmtId="164" fontId="6" fillId="6" borderId="1" xfId="5" applyNumberFormat="1"/>
    <xf numFmtId="164" fontId="4" fillId="4" borderId="5" xfId="3" applyNumberFormat="1" applyBorder="1" applyAlignment="1">
      <alignment horizontal="center" vertical="center"/>
    </xf>
    <xf numFmtId="0" fontId="0" fillId="0" borderId="0" xfId="0" applyProtection="1"/>
    <xf numFmtId="0" fontId="5" fillId="8" borderId="48" xfId="4" applyFill="1" applyBorder="1" applyAlignment="1" applyProtection="1">
      <alignment horizontal="center" vertical="center"/>
    </xf>
    <xf numFmtId="0" fontId="0" fillId="0" borderId="36" xfId="0" applyBorder="1"/>
    <xf numFmtId="0" fontId="0" fillId="0" borderId="0" xfId="0" applyBorder="1"/>
    <xf numFmtId="0" fontId="0" fillId="0" borderId="37" xfId="0" applyBorder="1"/>
    <xf numFmtId="0" fontId="0" fillId="0" borderId="18" xfId="0" applyBorder="1"/>
    <xf numFmtId="0" fontId="0" fillId="0" borderId="21" xfId="0" applyBorder="1"/>
    <xf numFmtId="0" fontId="0" fillId="0" borderId="0" xfId="6" applyFont="1" applyFill="1" applyBorder="1" applyAlignment="1">
      <alignment vertical="center" wrapText="1"/>
    </xf>
    <xf numFmtId="0" fontId="0" fillId="0" borderId="37" xfId="6" applyFont="1" applyFill="1" applyBorder="1" applyAlignment="1">
      <alignment vertical="center" wrapText="1"/>
    </xf>
    <xf numFmtId="0" fontId="4" fillId="0" borderId="0" xfId="3" applyFill="1" applyBorder="1" applyAlignment="1">
      <alignment vertical="center" wrapText="1"/>
    </xf>
    <xf numFmtId="0" fontId="4" fillId="0" borderId="37" xfId="3" applyFill="1" applyBorder="1" applyAlignment="1">
      <alignment vertical="center" wrapText="1"/>
    </xf>
    <xf numFmtId="2" fontId="0" fillId="0" borderId="0" xfId="0" applyNumberFormat="1" applyProtection="1"/>
    <xf numFmtId="0" fontId="0" fillId="7" borderId="3" xfId="6" applyFont="1" applyBorder="1" applyAlignment="1" applyProtection="1">
      <alignment horizontal="center"/>
    </xf>
    <xf numFmtId="0" fontId="5" fillId="5" borderId="3" xfId="4" applyBorder="1" applyAlignment="1" applyProtection="1">
      <alignment horizontal="center"/>
      <protection locked="0"/>
    </xf>
    <xf numFmtId="0" fontId="0" fillId="10" borderId="3" xfId="6" applyFont="1" applyFill="1" applyBorder="1" applyAlignment="1" applyProtection="1">
      <alignment horizontal="center"/>
    </xf>
    <xf numFmtId="0" fontId="9" fillId="9" borderId="58" xfId="7" applyFont="1" applyBorder="1" applyAlignment="1" applyProtection="1">
      <alignment horizontal="center" vertical="center"/>
    </xf>
    <xf numFmtId="0" fontId="9" fillId="9" borderId="59" xfId="7" applyFont="1" applyBorder="1" applyAlignment="1" applyProtection="1">
      <alignment horizontal="center" vertical="center"/>
    </xf>
    <xf numFmtId="0" fontId="9" fillId="9" borderId="60" xfId="7" applyFont="1" applyBorder="1" applyAlignment="1" applyProtection="1">
      <alignment horizontal="center" vertical="center"/>
    </xf>
    <xf numFmtId="0" fontId="9" fillId="9" borderId="61" xfId="7" applyFont="1" applyBorder="1" applyAlignment="1" applyProtection="1">
      <alignment horizontal="center" vertical="center"/>
    </xf>
    <xf numFmtId="0" fontId="9" fillId="9" borderId="0" xfId="7" applyFont="1" applyBorder="1" applyAlignment="1" applyProtection="1">
      <alignment horizontal="center" vertical="center"/>
    </xf>
    <xf numFmtId="0" fontId="9" fillId="9" borderId="62" xfId="7" applyFont="1" applyBorder="1" applyAlignment="1" applyProtection="1">
      <alignment horizontal="center" vertical="center"/>
    </xf>
    <xf numFmtId="0" fontId="9" fillId="9" borderId="63" xfId="7" applyFont="1" applyBorder="1" applyAlignment="1" applyProtection="1">
      <alignment horizontal="center" vertical="center"/>
    </xf>
    <xf numFmtId="0" fontId="9" fillId="9" borderId="64" xfId="7" applyFont="1" applyBorder="1" applyAlignment="1" applyProtection="1">
      <alignment horizontal="center" vertical="center"/>
    </xf>
    <xf numFmtId="0" fontId="9" fillId="9" borderId="65" xfId="7" applyFont="1" applyBorder="1" applyAlignment="1" applyProtection="1">
      <alignment horizontal="center" vertical="center"/>
    </xf>
    <xf numFmtId="0" fontId="5" fillId="8" borderId="3" xfId="4" applyFill="1" applyBorder="1" applyAlignment="1" applyProtection="1">
      <alignment horizontal="center"/>
    </xf>
    <xf numFmtId="0" fontId="0" fillId="10" borderId="25" xfId="6" applyFont="1" applyFill="1" applyBorder="1" applyAlignment="1" applyProtection="1">
      <alignment horizontal="center"/>
    </xf>
    <xf numFmtId="0" fontId="0" fillId="10" borderId="26" xfId="6" applyFont="1" applyFill="1" applyBorder="1" applyAlignment="1" applyProtection="1">
      <alignment horizontal="center"/>
    </xf>
    <xf numFmtId="0" fontId="0" fillId="7" borderId="29" xfId="6" applyFont="1" applyBorder="1" applyAlignment="1" applyProtection="1">
      <alignment horizontal="center" vertical="center" wrapText="1"/>
    </xf>
    <xf numFmtId="0" fontId="0" fillId="7" borderId="27" xfId="6" applyFont="1" applyBorder="1" applyAlignment="1" applyProtection="1">
      <alignment horizontal="center" vertical="center" wrapText="1"/>
    </xf>
    <xf numFmtId="0" fontId="0" fillId="7" borderId="46" xfId="6" applyFont="1" applyBorder="1" applyAlignment="1" applyProtection="1">
      <alignment horizontal="center" vertical="center" wrapText="1"/>
    </xf>
    <xf numFmtId="0" fontId="0" fillId="7" borderId="0" xfId="6" applyFont="1" applyBorder="1" applyAlignment="1" applyProtection="1">
      <alignment horizontal="center" vertical="center" wrapText="1"/>
    </xf>
    <xf numFmtId="0" fontId="0" fillId="7" borderId="31" xfId="6" applyFont="1" applyBorder="1" applyAlignment="1" applyProtection="1">
      <alignment horizontal="center" vertical="center" wrapText="1"/>
    </xf>
    <xf numFmtId="0" fontId="0" fillId="7" borderId="28" xfId="6" applyFont="1" applyBorder="1" applyAlignment="1" applyProtection="1">
      <alignment horizontal="center" vertical="center" wrapText="1"/>
    </xf>
    <xf numFmtId="0" fontId="0" fillId="7" borderId="30" xfId="6" applyFont="1" applyBorder="1" applyAlignment="1" applyProtection="1">
      <alignment horizontal="center" vertical="center" wrapText="1"/>
    </xf>
    <xf numFmtId="0" fontId="0" fillId="7" borderId="47" xfId="6" applyFont="1" applyBorder="1" applyAlignment="1" applyProtection="1">
      <alignment horizontal="center" vertical="center" wrapText="1"/>
    </xf>
    <xf numFmtId="0" fontId="0" fillId="7" borderId="32" xfId="6" applyFont="1" applyBorder="1" applyAlignment="1" applyProtection="1">
      <alignment horizontal="center" vertical="center" wrapText="1"/>
    </xf>
    <xf numFmtId="0" fontId="5" fillId="5" borderId="31" xfId="4" applyBorder="1" applyAlignment="1" applyProtection="1">
      <alignment horizontal="center" vertical="center"/>
      <protection locked="0"/>
    </xf>
    <xf numFmtId="0" fontId="5" fillId="5" borderId="32" xfId="4" applyBorder="1" applyAlignment="1" applyProtection="1">
      <alignment horizontal="center" vertical="center"/>
      <protection locked="0"/>
    </xf>
    <xf numFmtId="0" fontId="0" fillId="7" borderId="29" xfId="6" applyFont="1" applyBorder="1" applyAlignment="1" applyProtection="1">
      <alignment horizontal="center"/>
    </xf>
    <xf numFmtId="0" fontId="0" fillId="7" borderId="27" xfId="6" applyFont="1" applyBorder="1" applyAlignment="1" applyProtection="1">
      <alignment horizontal="center"/>
    </xf>
    <xf numFmtId="0" fontId="0" fillId="7" borderId="30" xfId="6" applyFont="1" applyBorder="1" applyAlignment="1" applyProtection="1">
      <alignment horizontal="center"/>
    </xf>
    <xf numFmtId="0" fontId="0" fillId="7" borderId="46" xfId="6" applyFont="1" applyBorder="1" applyAlignment="1" applyProtection="1">
      <alignment horizontal="center"/>
    </xf>
    <xf numFmtId="0" fontId="0" fillId="7" borderId="0" xfId="6" applyFont="1" applyBorder="1" applyAlignment="1" applyProtection="1">
      <alignment horizontal="center"/>
    </xf>
    <xf numFmtId="0" fontId="0" fillId="7" borderId="47" xfId="6" applyFont="1" applyBorder="1" applyAlignment="1" applyProtection="1">
      <alignment horizontal="center"/>
    </xf>
    <xf numFmtId="0" fontId="0" fillId="7" borderId="31" xfId="6" applyFont="1" applyBorder="1" applyAlignment="1" applyProtection="1">
      <alignment horizontal="center"/>
    </xf>
    <xf numFmtId="0" fontId="0" fillId="7" borderId="28" xfId="6" applyFont="1" applyBorder="1" applyAlignment="1" applyProtection="1">
      <alignment horizontal="center"/>
    </xf>
    <xf numFmtId="0" fontId="0" fillId="7" borderId="32" xfId="6" applyFont="1" applyBorder="1" applyAlignment="1" applyProtection="1">
      <alignment horizontal="center"/>
    </xf>
    <xf numFmtId="0" fontId="0" fillId="7" borderId="3" xfId="6" applyFont="1" applyBorder="1" applyAlignment="1" applyProtection="1">
      <alignment horizontal="center" vertical="center" wrapText="1"/>
    </xf>
    <xf numFmtId="0" fontId="8" fillId="7" borderId="0" xfId="6" applyFont="1" applyBorder="1" applyAlignment="1" applyProtection="1">
      <alignment horizontal="center" vertical="center" wrapText="1"/>
    </xf>
    <xf numFmtId="0" fontId="8" fillId="7" borderId="47" xfId="6" applyFont="1" applyBorder="1" applyAlignment="1" applyProtection="1">
      <alignment horizontal="center" vertical="center" wrapText="1"/>
    </xf>
    <xf numFmtId="0" fontId="8" fillId="7" borderId="28" xfId="6" applyFont="1" applyBorder="1" applyAlignment="1" applyProtection="1">
      <alignment horizontal="center" vertical="center" wrapText="1"/>
    </xf>
    <xf numFmtId="0" fontId="8" fillId="7" borderId="32" xfId="6" applyFont="1" applyBorder="1" applyAlignment="1" applyProtection="1">
      <alignment horizontal="center" vertical="center" wrapText="1"/>
    </xf>
    <xf numFmtId="0" fontId="5" fillId="5" borderId="25" xfId="4" applyBorder="1" applyAlignment="1" applyProtection="1">
      <alignment horizontal="center" vertical="center"/>
      <protection locked="0"/>
    </xf>
    <xf numFmtId="0" fontId="5" fillId="5" borderId="48" xfId="4" applyBorder="1" applyAlignment="1" applyProtection="1">
      <alignment horizontal="center" vertical="center"/>
      <protection locked="0"/>
    </xf>
    <xf numFmtId="0" fontId="5" fillId="5" borderId="26" xfId="4" applyBorder="1" applyAlignment="1" applyProtection="1">
      <alignment horizontal="center" vertical="center"/>
      <protection locked="0"/>
    </xf>
    <xf numFmtId="0" fontId="0" fillId="7" borderId="3" xfId="6" applyFont="1" applyBorder="1" applyProtection="1"/>
    <xf numFmtId="0" fontId="0" fillId="10" borderId="25" xfId="6" applyFont="1" applyFill="1" applyBorder="1" applyAlignment="1" applyProtection="1">
      <alignment horizontal="center" vertical="center" wrapText="1"/>
    </xf>
    <xf numFmtId="0" fontId="0" fillId="10" borderId="48" xfId="6" applyFont="1" applyFill="1" applyBorder="1" applyAlignment="1" applyProtection="1">
      <alignment horizontal="center" vertical="center" wrapText="1"/>
    </xf>
    <xf numFmtId="0" fontId="0" fillId="10" borderId="26" xfId="6" applyFont="1" applyFill="1" applyBorder="1" applyAlignment="1" applyProtection="1">
      <alignment horizontal="center" vertical="center" wrapText="1"/>
    </xf>
    <xf numFmtId="0" fontId="0" fillId="10" borderId="25" xfId="6" applyFont="1" applyFill="1" applyBorder="1" applyAlignment="1" applyProtection="1">
      <alignment horizontal="center" wrapText="1"/>
    </xf>
    <xf numFmtId="0" fontId="0" fillId="10" borderId="48" xfId="6" applyFont="1" applyFill="1" applyBorder="1" applyAlignment="1" applyProtection="1">
      <alignment horizontal="center" wrapText="1"/>
    </xf>
    <xf numFmtId="0" fontId="0" fillId="10" borderId="26" xfId="6" applyFont="1" applyFill="1" applyBorder="1" applyAlignment="1" applyProtection="1">
      <alignment horizontal="center" wrapText="1"/>
    </xf>
    <xf numFmtId="0" fontId="2" fillId="2" borderId="3" xfId="1" applyBorder="1" applyAlignment="1" applyProtection="1">
      <alignment horizontal="center" vertical="center" wrapText="1"/>
    </xf>
    <xf numFmtId="0" fontId="3" fillId="3" borderId="3" xfId="2" applyBorder="1" applyAlignment="1" applyProtection="1">
      <alignment horizontal="center" vertical="center" wrapText="1"/>
    </xf>
    <xf numFmtId="0" fontId="5" fillId="5" borderId="3" xfId="4" applyBorder="1" applyAlignment="1" applyProtection="1">
      <alignment horizontal="center" vertical="center" wrapText="1"/>
      <protection locked="0"/>
    </xf>
    <xf numFmtId="0" fontId="0" fillId="10" borderId="3" xfId="6" applyFont="1" applyFill="1" applyBorder="1" applyAlignment="1">
      <alignment horizontal="center"/>
    </xf>
    <xf numFmtId="0" fontId="0" fillId="7" borderId="3" xfId="6" applyFont="1" applyBorder="1" applyAlignment="1">
      <alignment horizontal="center" vertical="center" wrapText="1"/>
    </xf>
    <xf numFmtId="0" fontId="0" fillId="7" borderId="3" xfId="6" applyFont="1" applyBorder="1" applyAlignment="1">
      <alignment horizontal="center"/>
    </xf>
    <xf numFmtId="0" fontId="0" fillId="7" borderId="49" xfId="6" applyFont="1" applyBorder="1" applyAlignment="1">
      <alignment horizontal="center" vertical="center" wrapText="1"/>
    </xf>
    <xf numFmtId="0" fontId="0" fillId="7" borderId="50" xfId="6" applyFont="1" applyBorder="1" applyAlignment="1">
      <alignment horizontal="center" vertical="center" wrapText="1"/>
    </xf>
    <xf numFmtId="0" fontId="0" fillId="7" borderId="9" xfId="6" applyFont="1" applyBorder="1" applyAlignment="1">
      <alignment horizontal="center" vertical="center" wrapText="1"/>
    </xf>
    <xf numFmtId="0" fontId="6" fillId="6" borderId="1" xfId="5" applyAlignment="1">
      <alignment horizontal="center" vertical="center"/>
    </xf>
    <xf numFmtId="0" fontId="0" fillId="7" borderId="29" xfId="6" applyFont="1" applyBorder="1" applyAlignment="1">
      <alignment horizontal="center" vertical="center" wrapText="1"/>
    </xf>
    <xf numFmtId="0" fontId="0" fillId="7" borderId="30" xfId="6" applyFont="1" applyBorder="1" applyAlignment="1">
      <alignment horizontal="center" vertical="center" wrapText="1"/>
    </xf>
    <xf numFmtId="0" fontId="0" fillId="7" borderId="46" xfId="6" applyFont="1" applyBorder="1" applyAlignment="1">
      <alignment horizontal="center" vertical="center" wrapText="1"/>
    </xf>
    <xf numFmtId="0" fontId="0" fillId="7" borderId="47" xfId="6" applyFont="1" applyBorder="1" applyAlignment="1">
      <alignment horizontal="center" vertical="center" wrapText="1"/>
    </xf>
    <xf numFmtId="0" fontId="0" fillId="7" borderId="31" xfId="6" applyFont="1" applyBorder="1" applyAlignment="1">
      <alignment horizontal="center" vertical="center" wrapText="1"/>
    </xf>
    <xf numFmtId="0" fontId="0" fillId="7" borderId="32" xfId="6" applyFont="1" applyBorder="1" applyAlignment="1">
      <alignment horizontal="center" vertical="center" wrapText="1"/>
    </xf>
    <xf numFmtId="0" fontId="6" fillId="6" borderId="1" xfId="5" applyAlignment="1">
      <alignment horizontal="center" vertical="center" wrapText="1"/>
    </xf>
    <xf numFmtId="0" fontId="8" fillId="7" borderId="3" xfId="6" applyFont="1" applyBorder="1" applyAlignment="1">
      <alignment horizontal="center" vertical="center" wrapText="1"/>
    </xf>
    <xf numFmtId="0" fontId="0" fillId="7" borderId="10" xfId="6" applyFont="1" applyBorder="1" applyAlignment="1">
      <alignment horizontal="center" vertical="center" wrapText="1"/>
    </xf>
    <xf numFmtId="0" fontId="0" fillId="7" borderId="11" xfId="6" applyFont="1" applyBorder="1" applyAlignment="1">
      <alignment horizontal="center" vertical="center" wrapText="1"/>
    </xf>
    <xf numFmtId="0" fontId="0" fillId="7" borderId="12" xfId="6" applyFont="1" applyBorder="1" applyAlignment="1">
      <alignment horizontal="center" vertical="center" wrapText="1"/>
    </xf>
    <xf numFmtId="0" fontId="0" fillId="7" borderId="13" xfId="6" applyFont="1" applyBorder="1" applyAlignment="1">
      <alignment horizontal="center" vertical="center" wrapText="1"/>
    </xf>
    <xf numFmtId="0" fontId="0" fillId="7" borderId="14" xfId="6" applyFont="1" applyBorder="1" applyAlignment="1">
      <alignment horizontal="center" vertical="center" wrapText="1"/>
    </xf>
    <xf numFmtId="0" fontId="0" fillId="7" borderId="15" xfId="6" applyFont="1" applyBorder="1" applyAlignment="1">
      <alignment horizontal="center" vertical="center" wrapText="1"/>
    </xf>
    <xf numFmtId="0" fontId="0" fillId="7" borderId="34" xfId="6" applyFont="1" applyBorder="1" applyAlignment="1">
      <alignment horizontal="center" vertical="center" wrapText="1"/>
    </xf>
    <xf numFmtId="0" fontId="0" fillId="7" borderId="33" xfId="6" applyFont="1" applyBorder="1" applyAlignment="1">
      <alignment horizontal="center" vertical="center" wrapText="1"/>
    </xf>
    <xf numFmtId="0" fontId="0" fillId="7" borderId="35" xfId="6" applyFont="1" applyBorder="1" applyAlignment="1">
      <alignment horizontal="center" vertical="center" wrapText="1"/>
    </xf>
    <xf numFmtId="0" fontId="0" fillId="7" borderId="20" xfId="6" applyFont="1" applyBorder="1" applyAlignment="1">
      <alignment horizontal="center" vertical="center" wrapText="1"/>
    </xf>
    <xf numFmtId="0" fontId="0" fillId="7" borderId="18" xfId="6" applyFont="1" applyBorder="1" applyAlignment="1">
      <alignment horizontal="center" vertical="center" wrapText="1"/>
    </xf>
    <xf numFmtId="0" fontId="0" fillId="7" borderId="21" xfId="6" applyFont="1" applyBorder="1" applyAlignment="1">
      <alignment horizontal="center" vertical="center" wrapText="1"/>
    </xf>
    <xf numFmtId="0" fontId="0" fillId="7" borderId="22" xfId="6" applyFont="1" applyBorder="1" applyAlignment="1">
      <alignment horizontal="center" vertical="center" wrapText="1"/>
    </xf>
    <xf numFmtId="0" fontId="0" fillId="7" borderId="16" xfId="6" applyFont="1" applyBorder="1" applyAlignment="1">
      <alignment horizontal="center" vertical="center" wrapText="1"/>
    </xf>
    <xf numFmtId="0" fontId="0" fillId="7" borderId="23" xfId="6" applyFont="1" applyBorder="1" applyAlignment="1">
      <alignment horizontal="center" vertical="center" wrapText="1"/>
    </xf>
    <xf numFmtId="0" fontId="0" fillId="7" borderId="24" xfId="6" applyFont="1" applyBorder="1" applyAlignment="1">
      <alignment horizontal="center" vertical="center" wrapText="1"/>
    </xf>
    <xf numFmtId="0" fontId="0" fillId="7" borderId="17" xfId="6" applyFont="1" applyBorder="1" applyAlignment="1">
      <alignment horizontal="center" vertical="center" wrapText="1"/>
    </xf>
    <xf numFmtId="0" fontId="6" fillId="6" borderId="54" xfId="5" applyBorder="1" applyAlignment="1">
      <alignment horizontal="center" vertical="center" wrapText="1"/>
    </xf>
    <xf numFmtId="0" fontId="5" fillId="8" borderId="3" xfId="4" applyFill="1" applyBorder="1" applyAlignment="1">
      <alignment horizontal="center"/>
    </xf>
    <xf numFmtId="0" fontId="4" fillId="4" borderId="3" xfId="3" applyBorder="1" applyAlignment="1">
      <alignment horizontal="center"/>
    </xf>
    <xf numFmtId="0" fontId="0" fillId="10" borderId="25" xfId="6" applyFont="1" applyFill="1" applyBorder="1" applyAlignment="1">
      <alignment horizontal="center" wrapText="1"/>
    </xf>
    <xf numFmtId="0" fontId="0" fillId="10" borderId="48" xfId="6" applyFont="1" applyFill="1" applyBorder="1" applyAlignment="1">
      <alignment horizontal="center" wrapText="1"/>
    </xf>
    <xf numFmtId="0" fontId="0" fillId="10" borderId="26" xfId="6" applyFont="1" applyFill="1" applyBorder="1" applyAlignment="1">
      <alignment horizontal="center" wrapText="1"/>
    </xf>
    <xf numFmtId="0" fontId="0" fillId="10" borderId="25" xfId="6" applyFont="1" applyFill="1" applyBorder="1" applyAlignment="1">
      <alignment horizontal="center" vertical="center" wrapText="1"/>
    </xf>
    <xf numFmtId="0" fontId="0" fillId="10" borderId="48" xfId="6" applyFont="1" applyFill="1" applyBorder="1" applyAlignment="1">
      <alignment horizontal="center" vertical="center" wrapText="1"/>
    </xf>
    <xf numFmtId="0" fontId="0" fillId="10" borderId="26" xfId="6" applyFont="1" applyFill="1" applyBorder="1" applyAlignment="1">
      <alignment horizontal="center" vertical="center" wrapText="1"/>
    </xf>
    <xf numFmtId="0" fontId="0" fillId="7" borderId="27" xfId="6" applyFont="1" applyBorder="1" applyAlignment="1">
      <alignment horizontal="center" vertical="center" wrapText="1"/>
    </xf>
    <xf numFmtId="0" fontId="0" fillId="7" borderId="28" xfId="6" applyFont="1" applyBorder="1" applyAlignment="1">
      <alignment horizontal="center" vertical="center" wrapText="1"/>
    </xf>
    <xf numFmtId="0" fontId="2" fillId="2" borderId="3" xfId="1" applyBorder="1" applyAlignment="1">
      <alignment horizontal="center" vertical="center" wrapText="1"/>
    </xf>
    <xf numFmtId="0" fontId="3" fillId="3" borderId="3" xfId="2" applyBorder="1" applyAlignment="1">
      <alignment horizontal="center" vertical="center" wrapText="1"/>
    </xf>
    <xf numFmtId="0" fontId="6" fillId="6" borderId="51" xfId="5" applyBorder="1" applyAlignment="1">
      <alignment horizontal="center" vertical="center"/>
    </xf>
    <xf numFmtId="0" fontId="6" fillId="6" borderId="53" xfId="5" applyBorder="1" applyAlignment="1">
      <alignment horizontal="center" vertical="center"/>
    </xf>
    <xf numFmtId="0" fontId="6" fillId="6" borderId="52" xfId="5" applyBorder="1" applyAlignment="1">
      <alignment horizontal="center" vertical="center"/>
    </xf>
    <xf numFmtId="0" fontId="0" fillId="7" borderId="3" xfId="6" applyFont="1" applyBorder="1"/>
    <xf numFmtId="0" fontId="0" fillId="7" borderId="29" xfId="6" applyFont="1" applyBorder="1" applyAlignment="1">
      <alignment horizontal="center"/>
    </xf>
    <xf numFmtId="0" fontId="0" fillId="7" borderId="27" xfId="6" applyFont="1" applyBorder="1" applyAlignment="1">
      <alignment horizontal="center"/>
    </xf>
    <xf numFmtId="0" fontId="0" fillId="7" borderId="30" xfId="6" applyFont="1" applyBorder="1" applyAlignment="1">
      <alignment horizontal="center"/>
    </xf>
    <xf numFmtId="0" fontId="0" fillId="7" borderId="46" xfId="6" applyFont="1" applyBorder="1" applyAlignment="1">
      <alignment horizontal="center"/>
    </xf>
    <xf numFmtId="0" fontId="0" fillId="7" borderId="0" xfId="6" applyFont="1" applyBorder="1" applyAlignment="1">
      <alignment horizontal="center"/>
    </xf>
    <xf numFmtId="0" fontId="0" fillId="7" borderId="47" xfId="6" applyFont="1" applyBorder="1" applyAlignment="1">
      <alignment horizontal="center"/>
    </xf>
    <xf numFmtId="0" fontId="0" fillId="7" borderId="31" xfId="6" applyFont="1" applyBorder="1" applyAlignment="1">
      <alignment horizontal="center"/>
    </xf>
    <xf numFmtId="0" fontId="0" fillId="7" borderId="28" xfId="6" applyFont="1" applyBorder="1" applyAlignment="1">
      <alignment horizontal="center"/>
    </xf>
    <xf numFmtId="0" fontId="0" fillId="7" borderId="32" xfId="6" applyFont="1" applyBorder="1" applyAlignment="1">
      <alignment horizontal="center"/>
    </xf>
    <xf numFmtId="0" fontId="0" fillId="7" borderId="0" xfId="6" applyFont="1" applyBorder="1" applyAlignment="1">
      <alignment horizontal="center" vertical="center" wrapText="1"/>
    </xf>
    <xf numFmtId="0" fontId="0" fillId="10" borderId="72" xfId="6" applyFont="1" applyFill="1" applyBorder="1" applyAlignment="1">
      <alignment horizontal="center" wrapText="1"/>
    </xf>
    <xf numFmtId="0" fontId="4" fillId="4" borderId="3" xfId="3" applyBorder="1" applyAlignment="1">
      <alignment horizontal="center" vertical="center"/>
    </xf>
    <xf numFmtId="0" fontId="4" fillId="4" borderId="73" xfId="3" applyBorder="1" applyAlignment="1">
      <alignment horizontal="center" vertical="center"/>
    </xf>
    <xf numFmtId="0" fontId="0" fillId="10" borderId="66" xfId="6" applyFont="1" applyFill="1" applyBorder="1" applyAlignment="1">
      <alignment horizontal="center"/>
    </xf>
    <xf numFmtId="0" fontId="0" fillId="10" borderId="67" xfId="6" applyFont="1" applyFill="1" applyBorder="1" applyAlignment="1">
      <alignment horizontal="center"/>
    </xf>
    <xf numFmtId="0" fontId="4" fillId="4" borderId="67" xfId="3" applyBorder="1" applyAlignment="1">
      <alignment horizontal="center"/>
    </xf>
    <xf numFmtId="0" fontId="0" fillId="10" borderId="70" xfId="6" applyFont="1" applyFill="1" applyBorder="1" applyAlignment="1">
      <alignment horizontal="center"/>
    </xf>
    <xf numFmtId="0" fontId="0" fillId="7" borderId="66" xfId="6" applyFont="1" applyBorder="1" applyAlignment="1">
      <alignment horizontal="center" vertical="center" wrapText="1"/>
    </xf>
    <xf numFmtId="0" fontId="0" fillId="7" borderId="67" xfId="6" applyFont="1" applyBorder="1" applyAlignment="1">
      <alignment horizontal="center" vertical="center" wrapText="1"/>
    </xf>
    <xf numFmtId="0" fontId="0" fillId="7" borderId="70" xfId="6" applyFont="1" applyBorder="1" applyAlignment="1">
      <alignment horizontal="center" vertical="center" wrapText="1"/>
    </xf>
    <xf numFmtId="0" fontId="0" fillId="7" borderId="68" xfId="6" applyFont="1" applyBorder="1" applyAlignment="1">
      <alignment horizontal="center" vertical="center" wrapText="1"/>
    </xf>
    <xf numFmtId="0" fontId="0" fillId="7" borderId="69" xfId="6" applyFont="1" applyBorder="1" applyAlignment="1">
      <alignment horizontal="center" vertical="center" wrapText="1"/>
    </xf>
    <xf numFmtId="0" fontId="0" fillId="7" borderId="37" xfId="6" applyFont="1" applyBorder="1" applyAlignment="1">
      <alignment horizontal="center" vertical="center" wrapText="1"/>
    </xf>
    <xf numFmtId="0" fontId="0" fillId="7" borderId="71" xfId="6" applyFont="1" applyBorder="1" applyAlignment="1">
      <alignment horizontal="center" vertical="center" wrapText="1"/>
    </xf>
    <xf numFmtId="0" fontId="0" fillId="10" borderId="72" xfId="6" applyFont="1" applyFill="1" applyBorder="1" applyAlignment="1">
      <alignment horizontal="center" vertical="center" wrapText="1"/>
    </xf>
    <xf numFmtId="0" fontId="0" fillId="7" borderId="36" xfId="6" applyFont="1" applyBorder="1" applyAlignment="1">
      <alignment horizontal="center" vertical="center" wrapText="1"/>
    </xf>
    <xf numFmtId="0" fontId="2" fillId="2" borderId="51" xfId="1" applyBorder="1" applyAlignment="1">
      <alignment horizontal="center" vertical="center" wrapText="1"/>
    </xf>
    <xf numFmtId="0" fontId="2" fillId="2" borderId="53" xfId="1" applyBorder="1" applyAlignment="1">
      <alignment horizontal="center" vertical="center" wrapText="1"/>
    </xf>
    <xf numFmtId="0" fontId="3" fillId="3" borderId="52" xfId="2" applyBorder="1" applyAlignment="1">
      <alignment horizontal="center" vertical="center" wrapText="1"/>
    </xf>
    <xf numFmtId="0" fontId="3" fillId="3" borderId="53" xfId="2" applyBorder="1" applyAlignment="1">
      <alignment horizontal="center" vertical="center" wrapText="1"/>
    </xf>
    <xf numFmtId="0" fontId="0" fillId="10" borderId="74" xfId="6" applyFont="1" applyFill="1" applyBorder="1" applyAlignment="1">
      <alignment horizontal="center" vertical="center" wrapText="1"/>
    </xf>
    <xf numFmtId="0" fontId="0" fillId="10" borderId="75" xfId="6" applyFont="1" applyFill="1" applyBorder="1" applyAlignment="1">
      <alignment horizontal="center" vertical="center" wrapText="1"/>
    </xf>
    <xf numFmtId="0" fontId="0" fillId="10" borderId="76" xfId="6" applyFont="1" applyFill="1" applyBorder="1" applyAlignment="1">
      <alignment horizontal="center" vertical="center" wrapText="1"/>
    </xf>
    <xf numFmtId="0" fontId="0" fillId="10" borderId="77" xfId="6" applyFont="1" applyFill="1" applyBorder="1" applyAlignment="1">
      <alignment horizontal="center"/>
    </xf>
    <xf numFmtId="0" fontId="4" fillId="4" borderId="77" xfId="3" applyBorder="1" applyAlignment="1">
      <alignment horizontal="center" vertical="center"/>
    </xf>
    <xf numFmtId="0" fontId="4" fillId="4" borderId="78" xfId="3" applyBorder="1" applyAlignment="1">
      <alignment horizontal="center" vertical="center"/>
    </xf>
    <xf numFmtId="0" fontId="4" fillId="4" borderId="55" xfId="3" applyBorder="1" applyAlignment="1">
      <alignment horizontal="center" vertical="center" wrapText="1"/>
    </xf>
    <xf numFmtId="0" fontId="4" fillId="4" borderId="57" xfId="3" applyBorder="1" applyAlignment="1">
      <alignment horizontal="center" vertical="center" wrapText="1"/>
    </xf>
    <xf numFmtId="0" fontId="4" fillId="4" borderId="56" xfId="3" applyBorder="1" applyAlignment="1">
      <alignment horizontal="center" vertical="center" wrapText="1"/>
    </xf>
    <xf numFmtId="0" fontId="7" fillId="9" borderId="38" xfId="7" applyBorder="1" applyAlignment="1">
      <alignment horizontal="center" vertical="center" wrapText="1"/>
    </xf>
    <xf numFmtId="0" fontId="7" fillId="9" borderId="39" xfId="7" applyBorder="1" applyAlignment="1">
      <alignment horizontal="center" vertical="center" wrapText="1"/>
    </xf>
    <xf numFmtId="0" fontId="7" fillId="9" borderId="40" xfId="7" applyBorder="1" applyAlignment="1">
      <alignment horizontal="center" vertical="center" wrapText="1"/>
    </xf>
    <xf numFmtId="0" fontId="7" fillId="9" borderId="41" xfId="7" applyBorder="1" applyAlignment="1">
      <alignment horizontal="center" vertical="center" wrapText="1"/>
    </xf>
    <xf numFmtId="0" fontId="7" fillId="9" borderId="4" xfId="7" applyBorder="1" applyAlignment="1">
      <alignment horizontal="center" vertical="center" wrapText="1"/>
    </xf>
    <xf numFmtId="0" fontId="7" fillId="9" borderId="42" xfId="7" applyBorder="1" applyAlignment="1">
      <alignment horizontal="center" vertical="center" wrapText="1"/>
    </xf>
    <xf numFmtId="0" fontId="7" fillId="9" borderId="43" xfId="7" applyBorder="1" applyAlignment="1">
      <alignment horizontal="center" vertical="center" wrapText="1"/>
    </xf>
    <xf numFmtId="0" fontId="7" fillId="9" borderId="44" xfId="7" applyBorder="1" applyAlignment="1">
      <alignment horizontal="center" vertical="center" wrapText="1"/>
    </xf>
    <xf numFmtId="0" fontId="7" fillId="9" borderId="45" xfId="7" applyBorder="1" applyAlignment="1">
      <alignment horizontal="center" vertical="center" wrapText="1"/>
    </xf>
    <xf numFmtId="0" fontId="2" fillId="2" borderId="3" xfId="1" applyBorder="1" applyAlignment="1">
      <alignment horizontal="center" vertical="center"/>
    </xf>
    <xf numFmtId="0" fontId="3" fillId="3" borderId="3" xfId="2" applyBorder="1" applyAlignment="1">
      <alignment horizontal="center" vertical="center"/>
    </xf>
    <xf numFmtId="0" fontId="2" fillId="2" borderId="51" xfId="1" applyBorder="1" applyAlignment="1">
      <alignment horizontal="center" vertical="center"/>
    </xf>
    <xf numFmtId="0" fontId="2" fillId="2" borderId="53" xfId="1" applyBorder="1" applyAlignment="1">
      <alignment horizontal="center" vertical="center"/>
    </xf>
    <xf numFmtId="0" fontId="3" fillId="3" borderId="52" xfId="2" applyBorder="1" applyAlignment="1">
      <alignment horizontal="center" vertical="center"/>
    </xf>
    <xf numFmtId="0" fontId="3" fillId="3" borderId="53" xfId="2" applyBorder="1" applyAlignment="1">
      <alignment horizontal="center" vertical="center"/>
    </xf>
    <xf numFmtId="0" fontId="5" fillId="5" borderId="25" xfId="4" applyBorder="1" applyAlignment="1">
      <alignment horizontal="center" vertical="center"/>
    </xf>
    <xf numFmtId="0" fontId="5" fillId="5" borderId="48" xfId="4" applyBorder="1" applyAlignment="1">
      <alignment horizontal="center" vertical="center"/>
    </xf>
    <xf numFmtId="0" fontId="5" fillId="5" borderId="26" xfId="4" applyBorder="1" applyAlignment="1">
      <alignment horizontal="center" vertical="center"/>
    </xf>
    <xf numFmtId="0" fontId="5" fillId="5" borderId="31" xfId="4" applyBorder="1" applyAlignment="1">
      <alignment horizontal="center" vertical="center"/>
    </xf>
    <xf numFmtId="0" fontId="5" fillId="5" borderId="32" xfId="4" applyBorder="1" applyAlignment="1">
      <alignment horizontal="center" vertical="center"/>
    </xf>
    <xf numFmtId="0" fontId="7" fillId="9" borderId="79" xfId="7" applyFont="1" applyBorder="1" applyAlignment="1">
      <alignment horizontal="center" vertical="center" wrapText="1"/>
    </xf>
    <xf numFmtId="0" fontId="7" fillId="9" borderId="33" xfId="7" applyFont="1" applyBorder="1" applyAlignment="1">
      <alignment horizontal="center" vertical="center" wrapText="1"/>
    </xf>
    <xf numFmtId="0" fontId="7" fillId="9" borderId="35" xfId="7" applyFont="1" applyBorder="1" applyAlignment="1">
      <alignment horizontal="center" vertical="center" wrapText="1"/>
    </xf>
    <xf numFmtId="0" fontId="7" fillId="9" borderId="61" xfId="7" applyFont="1" applyBorder="1" applyAlignment="1">
      <alignment horizontal="center" vertical="center" wrapText="1"/>
    </xf>
    <xf numFmtId="0" fontId="7" fillId="9" borderId="0" xfId="7" applyFont="1" applyBorder="1" applyAlignment="1">
      <alignment horizontal="center" vertical="center" wrapText="1"/>
    </xf>
    <xf numFmtId="0" fontId="7" fillId="9" borderId="37" xfId="7" applyFont="1" applyBorder="1" applyAlignment="1">
      <alignment horizontal="center" vertical="center" wrapText="1"/>
    </xf>
    <xf numFmtId="0" fontId="7" fillId="9" borderId="63" xfId="7" applyFont="1" applyBorder="1" applyAlignment="1">
      <alignment horizontal="center" vertical="center" wrapText="1"/>
    </xf>
    <xf numFmtId="0" fontId="7" fillId="9" borderId="64" xfId="7" applyFont="1" applyBorder="1" applyAlignment="1">
      <alignment horizontal="center" vertical="center" wrapText="1"/>
    </xf>
    <xf numFmtId="0" fontId="7" fillId="9" borderId="80" xfId="7" applyFont="1" applyBorder="1" applyAlignment="1">
      <alignment horizontal="center" vertical="center" wrapText="1"/>
    </xf>
    <xf numFmtId="0" fontId="7" fillId="9" borderId="58" xfId="7" applyFont="1" applyBorder="1" applyAlignment="1">
      <alignment horizontal="center" vertical="center" wrapText="1"/>
    </xf>
    <xf numFmtId="0" fontId="7" fillId="9" borderId="59" xfId="7" applyFont="1" applyBorder="1" applyAlignment="1">
      <alignment horizontal="center" vertical="center" wrapText="1"/>
    </xf>
    <xf numFmtId="0" fontId="7" fillId="9" borderId="60" xfId="7" applyFont="1" applyBorder="1" applyAlignment="1">
      <alignment horizontal="center" vertical="center" wrapText="1"/>
    </xf>
    <xf numFmtId="0" fontId="7" fillId="9" borderId="62" xfId="7" applyFont="1" applyBorder="1" applyAlignment="1">
      <alignment horizontal="center" vertical="center" wrapText="1"/>
    </xf>
    <xf numFmtId="0" fontId="7" fillId="9" borderId="65" xfId="7" applyFont="1" applyBorder="1" applyAlignment="1">
      <alignment horizontal="center" vertical="center" wrapText="1"/>
    </xf>
    <xf numFmtId="0" fontId="8" fillId="7" borderId="0" xfId="6" applyFont="1" applyBorder="1" applyAlignment="1">
      <alignment horizontal="center" vertical="center" wrapText="1"/>
    </xf>
    <xf numFmtId="0" fontId="8" fillId="7" borderId="47" xfId="6" applyFont="1" applyBorder="1" applyAlignment="1">
      <alignment horizontal="center" vertical="center" wrapText="1"/>
    </xf>
    <xf numFmtId="0" fontId="8" fillId="7" borderId="28" xfId="6" applyFont="1" applyBorder="1" applyAlignment="1">
      <alignment horizontal="center" vertical="center" wrapText="1"/>
    </xf>
    <xf numFmtId="0" fontId="8" fillId="7" borderId="32" xfId="6" applyFont="1" applyBorder="1" applyAlignment="1">
      <alignment horizontal="center" vertical="center" wrapText="1"/>
    </xf>
    <xf numFmtId="0" fontId="0" fillId="10" borderId="25" xfId="6" applyFont="1" applyFill="1" applyBorder="1" applyAlignment="1">
      <alignment horizontal="center"/>
    </xf>
    <xf numFmtId="0" fontId="0" fillId="10" borderId="26" xfId="6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9" borderId="58" xfId="7" applyFont="1" applyBorder="1" applyAlignment="1" applyProtection="1">
      <alignment horizontal="center" vertical="center" wrapText="1"/>
    </xf>
    <xf numFmtId="0" fontId="9" fillId="9" borderId="59" xfId="7" applyFont="1" applyBorder="1" applyAlignment="1" applyProtection="1">
      <alignment horizontal="center" vertical="center" wrapText="1"/>
    </xf>
    <xf numFmtId="0" fontId="9" fillId="9" borderId="60" xfId="7" applyFont="1" applyBorder="1" applyAlignment="1" applyProtection="1">
      <alignment horizontal="center" vertical="center" wrapText="1"/>
    </xf>
    <xf numFmtId="0" fontId="9" fillId="9" borderId="61" xfId="7" applyFont="1" applyBorder="1" applyAlignment="1" applyProtection="1">
      <alignment horizontal="center" vertical="center" wrapText="1"/>
    </xf>
    <xf numFmtId="0" fontId="9" fillId="9" borderId="0" xfId="7" applyFont="1" applyBorder="1" applyAlignment="1" applyProtection="1">
      <alignment horizontal="center" vertical="center" wrapText="1"/>
    </xf>
    <xf numFmtId="0" fontId="9" fillId="9" borderId="62" xfId="7" applyFont="1" applyBorder="1" applyAlignment="1" applyProtection="1">
      <alignment horizontal="center" vertical="center" wrapText="1"/>
    </xf>
    <xf numFmtId="0" fontId="9" fillId="9" borderId="63" xfId="7" applyFont="1" applyBorder="1" applyAlignment="1" applyProtection="1">
      <alignment horizontal="center" vertical="center" wrapText="1"/>
    </xf>
    <xf numFmtId="0" fontId="9" fillId="9" borderId="64" xfId="7" applyFont="1" applyBorder="1" applyAlignment="1" applyProtection="1">
      <alignment horizontal="center" vertical="center" wrapText="1"/>
    </xf>
    <xf numFmtId="0" fontId="9" fillId="9" borderId="65" xfId="7" applyFont="1" applyBorder="1" applyAlignment="1" applyProtection="1">
      <alignment horizontal="center" vertical="center" wrapText="1"/>
    </xf>
    <xf numFmtId="0" fontId="7" fillId="9" borderId="34" xfId="7" applyBorder="1" applyAlignment="1">
      <alignment horizontal="center" vertical="center" wrapText="1"/>
    </xf>
    <xf numFmtId="0" fontId="7" fillId="9" borderId="33" xfId="7" applyBorder="1" applyAlignment="1">
      <alignment horizontal="center" vertical="center" wrapText="1"/>
    </xf>
    <xf numFmtId="0" fontId="7" fillId="9" borderId="35" xfId="7" applyBorder="1" applyAlignment="1">
      <alignment horizontal="center" vertical="center" wrapText="1"/>
    </xf>
    <xf numFmtId="0" fontId="7" fillId="9" borderId="36" xfId="7" applyBorder="1" applyAlignment="1">
      <alignment horizontal="center" vertical="center" wrapText="1"/>
    </xf>
    <xf numFmtId="0" fontId="7" fillId="9" borderId="0" xfId="7" applyBorder="1" applyAlignment="1">
      <alignment horizontal="center" vertical="center" wrapText="1"/>
    </xf>
    <xf numFmtId="0" fontId="7" fillId="9" borderId="37" xfId="7" applyBorder="1" applyAlignment="1">
      <alignment horizontal="center" vertical="center" wrapText="1"/>
    </xf>
    <xf numFmtId="0" fontId="7" fillId="9" borderId="20" xfId="7" applyBorder="1" applyAlignment="1">
      <alignment horizontal="center" vertical="center" wrapText="1"/>
    </xf>
    <xf numFmtId="0" fontId="7" fillId="9" borderId="18" xfId="7" applyBorder="1" applyAlignment="1">
      <alignment horizontal="center" vertical="center" wrapText="1"/>
    </xf>
    <xf numFmtId="0" fontId="7" fillId="9" borderId="21" xfId="7" applyBorder="1" applyAlignment="1">
      <alignment horizontal="center" vertical="center" wrapText="1"/>
    </xf>
    <xf numFmtId="0" fontId="3" fillId="3" borderId="25" xfId="2" applyBorder="1" applyAlignment="1">
      <alignment horizontal="center" vertical="center"/>
    </xf>
    <xf numFmtId="0" fontId="3" fillId="3" borderId="26" xfId="2" applyBorder="1" applyAlignment="1">
      <alignment horizontal="center" vertical="center"/>
    </xf>
  </cellXfs>
  <cellStyles count="8">
    <cellStyle name="Bad" xfId="2" builtinId="27"/>
    <cellStyle name="Calculation" xfId="5" builtinId="22"/>
    <cellStyle name="Check Cell" xfId="7" builtinId="23"/>
    <cellStyle name="Good" xfId="1" builtinId="26"/>
    <cellStyle name="Input" xfId="4" builtinId="20"/>
    <cellStyle name="Neutral" xfId="3" builtinId="28"/>
    <cellStyle name="Normal" xfId="0" builtinId="0"/>
    <cellStyle name="Note" xfId="6" builtinId="10"/>
  </cellStyles>
  <dxfs count="30"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2" sqref="C2:G2"/>
    </sheetView>
  </sheetViews>
  <sheetFormatPr defaultRowHeight="15" x14ac:dyDescent="0.25"/>
  <sheetData>
    <row r="1" spans="1:7" x14ac:dyDescent="0.3">
      <c r="A1" s="34" t="s">
        <v>15</v>
      </c>
      <c r="B1" s="34"/>
      <c r="C1" s="35" t="s">
        <v>60</v>
      </c>
      <c r="D1" s="35"/>
      <c r="E1" s="35"/>
      <c r="F1" s="35"/>
      <c r="G1" s="35"/>
    </row>
    <row r="2" spans="1:7" x14ac:dyDescent="0.3">
      <c r="A2" s="34" t="s">
        <v>16</v>
      </c>
      <c r="B2" s="34"/>
      <c r="C2" s="35" t="s">
        <v>58</v>
      </c>
      <c r="D2" s="35"/>
      <c r="E2" s="35"/>
      <c r="F2" s="35"/>
      <c r="G2" s="35"/>
    </row>
    <row r="3" spans="1:7" x14ac:dyDescent="0.3">
      <c r="A3" s="34" t="s">
        <v>17</v>
      </c>
      <c r="B3" s="34"/>
      <c r="C3" s="35" t="s">
        <v>59</v>
      </c>
      <c r="D3" s="35"/>
      <c r="E3" s="35"/>
      <c r="F3" s="35"/>
      <c r="G3" s="35"/>
    </row>
  </sheetData>
  <sheetProtection selectLockedCells="1"/>
  <mergeCells count="6">
    <mergeCell ref="A1:B1"/>
    <mergeCell ref="C1:G1"/>
    <mergeCell ref="A2:B2"/>
    <mergeCell ref="C2:G2"/>
    <mergeCell ref="A3:B3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7"/>
  <sheetViews>
    <sheetView workbookViewId="0">
      <selection activeCell="N3" sqref="N3:Q4"/>
    </sheetView>
  </sheetViews>
  <sheetFormatPr defaultColWidth="9.140625" defaultRowHeight="15" x14ac:dyDescent="0.25"/>
  <cols>
    <col min="1" max="16384" width="9.140625" style="22"/>
  </cols>
  <sheetData>
    <row r="1" spans="1:52" ht="15" customHeight="1" x14ac:dyDescent="0.2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  <c r="AZ1" s="22">
        <f>SUM(F9:I10,J9:K10,N9:Q10,J17:K22)</f>
        <v>0</v>
      </c>
    </row>
    <row r="2" spans="1:52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52" ht="30" customHeight="1" x14ac:dyDescent="0.25">
      <c r="A3" s="69" t="s">
        <v>20</v>
      </c>
      <c r="B3" s="69"/>
      <c r="C3" s="69"/>
      <c r="D3" s="69" t="s">
        <v>3</v>
      </c>
      <c r="E3" s="69"/>
      <c r="F3" s="49" t="s">
        <v>33</v>
      </c>
      <c r="G3" s="50"/>
      <c r="H3" s="50"/>
      <c r="I3" s="50"/>
      <c r="J3" s="49" t="s">
        <v>8</v>
      </c>
      <c r="K3" s="50"/>
      <c r="L3" s="50"/>
      <c r="M3" s="50"/>
      <c r="N3" s="69" t="s">
        <v>62</v>
      </c>
      <c r="O3" s="69"/>
      <c r="P3" s="69"/>
      <c r="Q3" s="69"/>
    </row>
    <row r="4" spans="1:52" x14ac:dyDescent="0.25">
      <c r="A4" s="69"/>
      <c r="B4" s="69"/>
      <c r="C4" s="69"/>
      <c r="D4" s="69"/>
      <c r="E4" s="69"/>
      <c r="F4" s="53"/>
      <c r="G4" s="54"/>
      <c r="H4" s="54"/>
      <c r="I4" s="54"/>
      <c r="J4" s="53"/>
      <c r="K4" s="54"/>
      <c r="L4" s="54"/>
      <c r="M4" s="54"/>
      <c r="N4" s="69"/>
      <c r="O4" s="69"/>
      <c r="P4" s="69"/>
      <c r="Q4" s="69"/>
    </row>
    <row r="5" spans="1:52" ht="15" customHeight="1" x14ac:dyDescent="0.25">
      <c r="A5" s="69"/>
      <c r="B5" s="69"/>
      <c r="C5" s="69"/>
      <c r="D5" s="69"/>
      <c r="E5" s="69"/>
      <c r="F5" s="49" t="s">
        <v>30</v>
      </c>
      <c r="G5" s="50"/>
      <c r="H5" s="50"/>
      <c r="I5" s="55"/>
      <c r="J5" s="49" t="s">
        <v>30</v>
      </c>
      <c r="K5" s="50"/>
      <c r="L5" s="49" t="s">
        <v>35</v>
      </c>
      <c r="M5" s="50"/>
      <c r="N5" s="49" t="s">
        <v>61</v>
      </c>
      <c r="O5" s="50"/>
      <c r="P5" s="50"/>
      <c r="Q5" s="55"/>
    </row>
    <row r="6" spans="1:52" x14ac:dyDescent="0.25">
      <c r="A6" s="69"/>
      <c r="B6" s="69"/>
      <c r="C6" s="69"/>
      <c r="D6" s="69"/>
      <c r="E6" s="69"/>
      <c r="F6" s="51"/>
      <c r="G6" s="52"/>
      <c r="H6" s="52"/>
      <c r="I6" s="56"/>
      <c r="J6" s="51"/>
      <c r="K6" s="52"/>
      <c r="L6" s="51"/>
      <c r="M6" s="52"/>
      <c r="N6" s="51"/>
      <c r="O6" s="52"/>
      <c r="P6" s="52"/>
      <c r="Q6" s="56"/>
    </row>
    <row r="7" spans="1:52" x14ac:dyDescent="0.25">
      <c r="A7" s="69"/>
      <c r="B7" s="69"/>
      <c r="C7" s="69"/>
      <c r="D7" s="69"/>
      <c r="E7" s="69"/>
      <c r="F7" s="51"/>
      <c r="G7" s="52"/>
      <c r="H7" s="52"/>
      <c r="I7" s="56"/>
      <c r="J7" s="51"/>
      <c r="K7" s="52"/>
      <c r="L7" s="51"/>
      <c r="M7" s="52"/>
      <c r="N7" s="51"/>
      <c r="O7" s="52"/>
      <c r="P7" s="52"/>
      <c r="Q7" s="56"/>
    </row>
    <row r="8" spans="1:52" ht="30" customHeight="1" x14ac:dyDescent="0.25">
      <c r="A8" s="69"/>
      <c r="B8" s="69"/>
      <c r="C8" s="69"/>
      <c r="D8" s="69"/>
      <c r="E8" s="69"/>
      <c r="F8" s="53"/>
      <c r="G8" s="54"/>
      <c r="H8" s="54"/>
      <c r="I8" s="57"/>
      <c r="J8" s="53"/>
      <c r="K8" s="54"/>
      <c r="L8" s="53"/>
      <c r="M8" s="54"/>
      <c r="N8" s="53"/>
      <c r="O8" s="54"/>
      <c r="P8" s="54"/>
      <c r="Q8" s="57"/>
    </row>
    <row r="9" spans="1:52" ht="15" customHeight="1" x14ac:dyDescent="0.3">
      <c r="A9" s="81" t="s">
        <v>6</v>
      </c>
      <c r="B9" s="82"/>
      <c r="C9" s="83"/>
      <c r="D9" s="36" t="s">
        <v>4</v>
      </c>
      <c r="E9" s="36"/>
      <c r="F9" s="74"/>
      <c r="G9" s="75"/>
      <c r="H9" s="75"/>
      <c r="I9" s="76"/>
      <c r="J9" s="58"/>
      <c r="K9" s="59"/>
      <c r="L9" s="58"/>
      <c r="M9" s="59"/>
      <c r="N9" s="74"/>
      <c r="O9" s="75"/>
      <c r="P9" s="75"/>
      <c r="Q9" s="76"/>
    </row>
    <row r="10" spans="1:52" ht="15" customHeight="1" x14ac:dyDescent="0.3">
      <c r="A10" s="78" t="s">
        <v>7</v>
      </c>
      <c r="B10" s="79"/>
      <c r="C10" s="80"/>
      <c r="D10" s="36" t="s">
        <v>4</v>
      </c>
      <c r="E10" s="36"/>
      <c r="F10" s="74"/>
      <c r="G10" s="75"/>
      <c r="H10" s="75"/>
      <c r="I10" s="76"/>
      <c r="J10" s="58"/>
      <c r="K10" s="59"/>
      <c r="L10" s="58"/>
      <c r="M10" s="59"/>
      <c r="N10" s="74"/>
      <c r="O10" s="75"/>
      <c r="P10" s="75"/>
      <c r="Q10" s="76"/>
    </row>
    <row r="11" spans="1:52" ht="15" customHeight="1" x14ac:dyDescent="0.25">
      <c r="A11" s="49" t="s">
        <v>20</v>
      </c>
      <c r="B11" s="50"/>
      <c r="C11" s="55"/>
      <c r="D11" s="49" t="s">
        <v>3</v>
      </c>
      <c r="E11" s="55"/>
      <c r="F11" s="77"/>
      <c r="G11" s="77"/>
      <c r="H11" s="77"/>
      <c r="I11" s="77"/>
      <c r="J11" s="49" t="s">
        <v>8</v>
      </c>
      <c r="K11" s="50"/>
      <c r="L11" s="50"/>
      <c r="M11" s="50"/>
      <c r="N11" s="69"/>
      <c r="O11" s="69"/>
      <c r="P11" s="69"/>
      <c r="Q11" s="69"/>
    </row>
    <row r="12" spans="1:52" ht="15" customHeight="1" x14ac:dyDescent="0.25">
      <c r="A12" s="51"/>
      <c r="B12" s="52"/>
      <c r="C12" s="56"/>
      <c r="D12" s="51"/>
      <c r="E12" s="56"/>
      <c r="F12" s="77"/>
      <c r="G12" s="77"/>
      <c r="H12" s="77"/>
      <c r="I12" s="77"/>
      <c r="J12" s="53"/>
      <c r="K12" s="54"/>
      <c r="L12" s="54"/>
      <c r="M12" s="54"/>
      <c r="N12" s="69"/>
      <c r="O12" s="69"/>
      <c r="P12" s="69"/>
      <c r="Q12" s="69"/>
    </row>
    <row r="13" spans="1:52" ht="15" customHeight="1" x14ac:dyDescent="0.25">
      <c r="A13" s="51"/>
      <c r="B13" s="52"/>
      <c r="C13" s="56"/>
      <c r="D13" s="51"/>
      <c r="E13" s="56"/>
      <c r="F13" s="60"/>
      <c r="G13" s="61"/>
      <c r="H13" s="61"/>
      <c r="I13" s="62"/>
      <c r="J13" s="49" t="s">
        <v>30</v>
      </c>
      <c r="K13" s="50"/>
      <c r="L13" s="49" t="s">
        <v>34</v>
      </c>
      <c r="M13" s="50"/>
      <c r="N13" s="49"/>
      <c r="O13" s="50"/>
      <c r="P13" s="50"/>
      <c r="Q13" s="55"/>
    </row>
    <row r="14" spans="1:52" ht="15" customHeight="1" x14ac:dyDescent="0.25">
      <c r="A14" s="51"/>
      <c r="B14" s="52"/>
      <c r="C14" s="56"/>
      <c r="D14" s="51"/>
      <c r="E14" s="56"/>
      <c r="F14" s="63"/>
      <c r="G14" s="64"/>
      <c r="H14" s="64"/>
      <c r="I14" s="65"/>
      <c r="J14" s="51"/>
      <c r="K14" s="52"/>
      <c r="L14" s="51"/>
      <c r="M14" s="52"/>
      <c r="N14" s="51"/>
      <c r="O14" s="52"/>
      <c r="P14" s="52"/>
      <c r="Q14" s="56"/>
    </row>
    <row r="15" spans="1:52" ht="15" customHeight="1" x14ac:dyDescent="0.25">
      <c r="A15" s="51"/>
      <c r="B15" s="52"/>
      <c r="C15" s="56"/>
      <c r="D15" s="51"/>
      <c r="E15" s="56"/>
      <c r="F15" s="63"/>
      <c r="G15" s="64"/>
      <c r="H15" s="64"/>
      <c r="I15" s="65"/>
      <c r="J15" s="51"/>
      <c r="K15" s="52"/>
      <c r="L15" s="51"/>
      <c r="M15" s="52"/>
      <c r="N15" s="51"/>
      <c r="O15" s="52"/>
      <c r="P15" s="52"/>
      <c r="Q15" s="56"/>
    </row>
    <row r="16" spans="1:52" ht="15" customHeight="1" x14ac:dyDescent="0.25">
      <c r="A16" s="53"/>
      <c r="B16" s="54"/>
      <c r="C16" s="57"/>
      <c r="D16" s="53"/>
      <c r="E16" s="57"/>
      <c r="F16" s="66"/>
      <c r="G16" s="67"/>
      <c r="H16" s="67"/>
      <c r="I16" s="68"/>
      <c r="J16" s="53"/>
      <c r="K16" s="54"/>
      <c r="L16" s="53"/>
      <c r="M16" s="54"/>
      <c r="N16" s="53"/>
      <c r="O16" s="54"/>
      <c r="P16" s="54"/>
      <c r="Q16" s="57"/>
    </row>
    <row r="17" spans="1:17" ht="14.45" x14ac:dyDescent="0.3">
      <c r="A17" s="81" t="s">
        <v>6</v>
      </c>
      <c r="B17" s="82"/>
      <c r="C17" s="83"/>
      <c r="D17" s="47" t="s">
        <v>5</v>
      </c>
      <c r="E17" s="48"/>
      <c r="F17" s="46"/>
      <c r="G17" s="46"/>
      <c r="H17" s="46"/>
      <c r="I17" s="46"/>
      <c r="J17" s="58"/>
      <c r="K17" s="59"/>
      <c r="L17" s="58"/>
      <c r="M17" s="59"/>
      <c r="N17" s="23"/>
      <c r="O17" s="23"/>
      <c r="P17" s="23"/>
      <c r="Q17" s="23"/>
    </row>
    <row r="18" spans="1:17" ht="14.45" x14ac:dyDescent="0.3">
      <c r="A18" s="78" t="s">
        <v>7</v>
      </c>
      <c r="B18" s="79"/>
      <c r="C18" s="80"/>
      <c r="D18" s="47" t="s">
        <v>5</v>
      </c>
      <c r="E18" s="48"/>
      <c r="F18" s="46"/>
      <c r="G18" s="46"/>
      <c r="H18" s="46"/>
      <c r="I18" s="46"/>
      <c r="J18" s="58"/>
      <c r="K18" s="59"/>
      <c r="L18" s="58"/>
      <c r="M18" s="59"/>
      <c r="N18" s="23"/>
      <c r="O18" s="23"/>
      <c r="P18" s="23"/>
      <c r="Q18" s="23"/>
    </row>
    <row r="19" spans="1:17" ht="14.45" x14ac:dyDescent="0.3">
      <c r="A19" s="81" t="s">
        <v>6</v>
      </c>
      <c r="B19" s="82"/>
      <c r="C19" s="83"/>
      <c r="D19" s="36" t="s">
        <v>1</v>
      </c>
      <c r="E19" s="36"/>
      <c r="F19" s="46"/>
      <c r="G19" s="46"/>
      <c r="H19" s="46"/>
      <c r="I19" s="46"/>
      <c r="J19" s="58"/>
      <c r="K19" s="59"/>
      <c r="L19" s="58"/>
      <c r="M19" s="59"/>
      <c r="N19" s="23"/>
      <c r="O19" s="23"/>
      <c r="P19" s="23"/>
      <c r="Q19" s="23"/>
    </row>
    <row r="20" spans="1:17" ht="14.45" x14ac:dyDescent="0.3">
      <c r="A20" s="78" t="s">
        <v>7</v>
      </c>
      <c r="B20" s="79"/>
      <c r="C20" s="80"/>
      <c r="D20" s="36" t="s">
        <v>1</v>
      </c>
      <c r="E20" s="36"/>
      <c r="F20" s="46"/>
      <c r="G20" s="46"/>
      <c r="H20" s="46"/>
      <c r="I20" s="46"/>
      <c r="J20" s="58"/>
      <c r="K20" s="59"/>
      <c r="L20" s="58"/>
      <c r="M20" s="59"/>
      <c r="N20" s="23"/>
      <c r="O20" s="23"/>
      <c r="P20" s="23"/>
      <c r="Q20" s="23"/>
    </row>
    <row r="21" spans="1:17" ht="14.45" x14ac:dyDescent="0.3">
      <c r="A21" s="81" t="s">
        <v>6</v>
      </c>
      <c r="B21" s="82"/>
      <c r="C21" s="83"/>
      <c r="D21" s="36" t="s">
        <v>2</v>
      </c>
      <c r="E21" s="36"/>
      <c r="F21" s="46"/>
      <c r="G21" s="46"/>
      <c r="H21" s="46"/>
      <c r="I21" s="46"/>
      <c r="J21" s="58"/>
      <c r="K21" s="59"/>
      <c r="L21" s="58"/>
      <c r="M21" s="59"/>
      <c r="N21" s="23"/>
      <c r="O21" s="23"/>
      <c r="P21" s="23"/>
      <c r="Q21" s="23"/>
    </row>
    <row r="22" spans="1:17" thickBot="1" x14ac:dyDescent="0.35">
      <c r="A22" s="78" t="s">
        <v>7</v>
      </c>
      <c r="B22" s="79"/>
      <c r="C22" s="80"/>
      <c r="D22" s="36" t="s">
        <v>2</v>
      </c>
      <c r="E22" s="36"/>
      <c r="F22" s="46"/>
      <c r="G22" s="46"/>
      <c r="H22" s="46"/>
      <c r="I22" s="46"/>
      <c r="J22" s="58"/>
      <c r="K22" s="59"/>
      <c r="L22" s="58"/>
      <c r="M22" s="59"/>
      <c r="N22" s="23"/>
      <c r="O22" s="23"/>
      <c r="P22" s="23"/>
      <c r="Q22" s="23"/>
    </row>
    <row r="23" spans="1:17" ht="15.75" thickTop="1" x14ac:dyDescent="0.25">
      <c r="A23" s="37" t="str">
        <f>CONCATENATE("NOTE: A Total of ",AZ1," letters have been sent.")</f>
        <v>NOTE: A Total of 0 letters have been sent.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ht="15.75" thickBot="1" x14ac:dyDescent="0.3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17" ht="15.75" thickTop="1" x14ac:dyDescent="0.25"/>
  </sheetData>
  <sheetProtection selectLockedCells="1"/>
  <mergeCells count="62">
    <mergeCell ref="A20:C20"/>
    <mergeCell ref="A21:C21"/>
    <mergeCell ref="A22:C22"/>
    <mergeCell ref="A9:C9"/>
    <mergeCell ref="A10:C10"/>
    <mergeCell ref="A17:C17"/>
    <mergeCell ref="A18:C18"/>
    <mergeCell ref="A19:C19"/>
    <mergeCell ref="F13:I16"/>
    <mergeCell ref="N13:Q16"/>
    <mergeCell ref="A3:C8"/>
    <mergeCell ref="D3:E8"/>
    <mergeCell ref="A1:Q2"/>
    <mergeCell ref="D11:E16"/>
    <mergeCell ref="A11:C16"/>
    <mergeCell ref="N3:Q4"/>
    <mergeCell ref="N5:Q8"/>
    <mergeCell ref="N9:Q9"/>
    <mergeCell ref="N10:Q10"/>
    <mergeCell ref="F9:I9"/>
    <mergeCell ref="F10:I10"/>
    <mergeCell ref="F11:I12"/>
    <mergeCell ref="J11:M12"/>
    <mergeCell ref="N11:Q12"/>
    <mergeCell ref="J20:K20"/>
    <mergeCell ref="J21:K21"/>
    <mergeCell ref="J22:K22"/>
    <mergeCell ref="L17:M17"/>
    <mergeCell ref="L18:M18"/>
    <mergeCell ref="L19:M19"/>
    <mergeCell ref="L20:M20"/>
    <mergeCell ref="L21:M21"/>
    <mergeCell ref="L22:M22"/>
    <mergeCell ref="J17:K17"/>
    <mergeCell ref="J18:K18"/>
    <mergeCell ref="L13:M16"/>
    <mergeCell ref="J3:M4"/>
    <mergeCell ref="J5:K8"/>
    <mergeCell ref="L5:M8"/>
    <mergeCell ref="J19:K19"/>
    <mergeCell ref="F5:I8"/>
    <mergeCell ref="F3:I4"/>
    <mergeCell ref="J9:K9"/>
    <mergeCell ref="J10:K10"/>
    <mergeCell ref="L9:M9"/>
    <mergeCell ref="L10:M10"/>
    <mergeCell ref="D9:E9"/>
    <mergeCell ref="D10:E10"/>
    <mergeCell ref="A23:Q26"/>
    <mergeCell ref="F17:I17"/>
    <mergeCell ref="D20:E20"/>
    <mergeCell ref="D21:E21"/>
    <mergeCell ref="D22:E22"/>
    <mergeCell ref="F20:I20"/>
    <mergeCell ref="F21:I21"/>
    <mergeCell ref="F22:I22"/>
    <mergeCell ref="D17:E17"/>
    <mergeCell ref="D18:E18"/>
    <mergeCell ref="D19:E19"/>
    <mergeCell ref="F18:I18"/>
    <mergeCell ref="F19:I19"/>
    <mergeCell ref="J13:K16"/>
  </mergeCells>
  <conditionalFormatting sqref="L9:Q9">
    <cfRule type="expression" dxfId="29" priority="2">
      <formula>$L$9&lt;&gt;$N$9</formula>
    </cfRule>
  </conditionalFormatting>
  <conditionalFormatting sqref="L10:Q10">
    <cfRule type="expression" dxfId="28" priority="1">
      <formula>$L$10&lt;&gt;$N$10</formula>
    </cfRule>
  </conditionalFormatting>
  <pageMargins left="0.7" right="0.7" top="0.75" bottom="0.75" header="0.3" footer="0.3"/>
  <pageSetup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O25" sqref="O25"/>
    </sheetView>
  </sheetViews>
  <sheetFormatPr defaultColWidth="9.140625" defaultRowHeight="15" x14ac:dyDescent="0.25"/>
  <cols>
    <col min="1" max="5" width="13.7109375" style="22" customWidth="1"/>
    <col min="6" max="6" width="9.140625" style="22" customWidth="1"/>
    <col min="7" max="16384" width="9.140625" style="22"/>
  </cols>
  <sheetData>
    <row r="1" spans="1:18" ht="15" customHeight="1" x14ac:dyDescent="0.2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8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8" ht="15" customHeight="1" x14ac:dyDescent="0.25">
      <c r="A3" s="69" t="s">
        <v>20</v>
      </c>
      <c r="B3" s="69"/>
      <c r="C3" s="69"/>
      <c r="D3" s="69" t="s">
        <v>3</v>
      </c>
      <c r="E3" s="69"/>
      <c r="F3" s="49" t="s">
        <v>33</v>
      </c>
      <c r="G3" s="50"/>
      <c r="H3" s="50"/>
      <c r="I3" s="50"/>
      <c r="J3" s="49" t="s">
        <v>8</v>
      </c>
      <c r="K3" s="50"/>
      <c r="L3" s="50"/>
      <c r="M3" s="50"/>
      <c r="N3" s="69" t="s">
        <v>62</v>
      </c>
      <c r="O3" s="69"/>
      <c r="P3" s="69"/>
      <c r="Q3" s="69"/>
    </row>
    <row r="4" spans="1:18" x14ac:dyDescent="0.25">
      <c r="A4" s="69"/>
      <c r="B4" s="69"/>
      <c r="C4" s="69"/>
      <c r="D4" s="69"/>
      <c r="E4" s="69"/>
      <c r="F4" s="53"/>
      <c r="G4" s="54"/>
      <c r="H4" s="54"/>
      <c r="I4" s="54"/>
      <c r="J4" s="53"/>
      <c r="K4" s="54"/>
      <c r="L4" s="54"/>
      <c r="M4" s="54"/>
      <c r="N4" s="69"/>
      <c r="O4" s="69"/>
      <c r="P4" s="69"/>
      <c r="Q4" s="69"/>
    </row>
    <row r="5" spans="1:18" ht="15" customHeight="1" x14ac:dyDescent="0.25">
      <c r="A5" s="69"/>
      <c r="B5" s="69"/>
      <c r="C5" s="69"/>
      <c r="D5" s="69"/>
      <c r="E5" s="69"/>
      <c r="F5" s="84" t="s">
        <v>39</v>
      </c>
      <c r="G5" s="84"/>
      <c r="H5" s="85" t="s">
        <v>40</v>
      </c>
      <c r="I5" s="85"/>
      <c r="J5" s="84" t="s">
        <v>41</v>
      </c>
      <c r="K5" s="84"/>
      <c r="L5" s="85" t="s">
        <v>42</v>
      </c>
      <c r="M5" s="85"/>
      <c r="N5" s="84" t="s">
        <v>39</v>
      </c>
      <c r="O5" s="84"/>
      <c r="P5" s="85" t="s">
        <v>40</v>
      </c>
      <c r="Q5" s="85"/>
    </row>
    <row r="6" spans="1:18" x14ac:dyDescent="0.25">
      <c r="A6" s="69"/>
      <c r="B6" s="69"/>
      <c r="C6" s="69"/>
      <c r="D6" s="69"/>
      <c r="E6" s="69"/>
      <c r="F6" s="84"/>
      <c r="G6" s="84"/>
      <c r="H6" s="85"/>
      <c r="I6" s="85"/>
      <c r="J6" s="84"/>
      <c r="K6" s="84"/>
      <c r="L6" s="85"/>
      <c r="M6" s="85"/>
      <c r="N6" s="84"/>
      <c r="O6" s="84"/>
      <c r="P6" s="85"/>
      <c r="Q6" s="85"/>
    </row>
    <row r="7" spans="1:18" x14ac:dyDescent="0.25">
      <c r="A7" s="69"/>
      <c r="B7" s="69"/>
      <c r="C7" s="69"/>
      <c r="D7" s="69"/>
      <c r="E7" s="69"/>
      <c r="F7" s="84"/>
      <c r="G7" s="84"/>
      <c r="H7" s="85"/>
      <c r="I7" s="85"/>
      <c r="J7" s="84"/>
      <c r="K7" s="84"/>
      <c r="L7" s="85"/>
      <c r="M7" s="85"/>
      <c r="N7" s="84"/>
      <c r="O7" s="84"/>
      <c r="P7" s="85"/>
      <c r="Q7" s="85"/>
    </row>
    <row r="8" spans="1:18" x14ac:dyDescent="0.25">
      <c r="A8" s="69"/>
      <c r="B8" s="69"/>
      <c r="C8" s="69"/>
      <c r="D8" s="69"/>
      <c r="E8" s="69"/>
      <c r="F8" s="84"/>
      <c r="G8" s="84"/>
      <c r="H8" s="85"/>
      <c r="I8" s="85"/>
      <c r="J8" s="84"/>
      <c r="K8" s="84"/>
      <c r="L8" s="85"/>
      <c r="M8" s="85"/>
      <c r="N8" s="84"/>
      <c r="O8" s="84"/>
      <c r="P8" s="85"/>
      <c r="Q8" s="85"/>
    </row>
    <row r="9" spans="1:18" x14ac:dyDescent="0.25">
      <c r="A9" s="81" t="s">
        <v>6</v>
      </c>
      <c r="B9" s="82"/>
      <c r="C9" s="83"/>
      <c r="D9" s="36" t="s">
        <v>4</v>
      </c>
      <c r="E9" s="36"/>
      <c r="F9" s="86"/>
      <c r="G9" s="86"/>
      <c r="H9" s="86"/>
      <c r="I9" s="86"/>
      <c r="J9" s="58"/>
      <c r="K9" s="59"/>
      <c r="L9" s="74"/>
      <c r="M9" s="76"/>
      <c r="N9" s="86"/>
      <c r="O9" s="86"/>
      <c r="P9" s="86"/>
      <c r="Q9" s="86"/>
      <c r="R9" s="33"/>
    </row>
    <row r="10" spans="1:18" x14ac:dyDescent="0.25">
      <c r="A10" s="78" t="s">
        <v>7</v>
      </c>
      <c r="B10" s="79"/>
      <c r="C10" s="80"/>
      <c r="D10" s="36" t="s">
        <v>4</v>
      </c>
      <c r="E10" s="36"/>
      <c r="F10" s="86"/>
      <c r="G10" s="86"/>
      <c r="H10" s="86"/>
      <c r="I10" s="86"/>
      <c r="J10" s="58"/>
      <c r="K10" s="59"/>
      <c r="L10" s="74"/>
      <c r="M10" s="76"/>
      <c r="N10" s="86"/>
      <c r="O10" s="86"/>
      <c r="P10" s="86"/>
      <c r="Q10" s="86"/>
    </row>
    <row r="11" spans="1:18" ht="15" customHeight="1" x14ac:dyDescent="0.25">
      <c r="A11" s="49" t="s">
        <v>20</v>
      </c>
      <c r="B11" s="50"/>
      <c r="C11" s="55"/>
      <c r="D11" s="49" t="s">
        <v>3</v>
      </c>
      <c r="E11" s="55"/>
      <c r="F11" s="77"/>
      <c r="G11" s="77"/>
      <c r="H11" s="77"/>
      <c r="I11" s="77"/>
      <c r="J11" s="49" t="s">
        <v>8</v>
      </c>
      <c r="K11" s="50"/>
      <c r="L11" s="50"/>
      <c r="M11" s="50"/>
      <c r="N11" s="69"/>
      <c r="O11" s="69"/>
      <c r="P11" s="69"/>
      <c r="Q11" s="69"/>
    </row>
    <row r="12" spans="1:18" x14ac:dyDescent="0.25">
      <c r="A12" s="51"/>
      <c r="B12" s="52"/>
      <c r="C12" s="56"/>
      <c r="D12" s="51"/>
      <c r="E12" s="56"/>
      <c r="F12" s="77"/>
      <c r="G12" s="77"/>
      <c r="H12" s="77"/>
      <c r="I12" s="77"/>
      <c r="J12" s="53"/>
      <c r="K12" s="54"/>
      <c r="L12" s="54"/>
      <c r="M12" s="54"/>
      <c r="N12" s="69"/>
      <c r="O12" s="69"/>
      <c r="P12" s="69"/>
      <c r="Q12" s="69"/>
    </row>
    <row r="13" spans="1:18" ht="15" customHeight="1" x14ac:dyDescent="0.25">
      <c r="A13" s="51"/>
      <c r="B13" s="52"/>
      <c r="C13" s="56"/>
      <c r="D13" s="51"/>
      <c r="E13" s="56"/>
      <c r="F13" s="60"/>
      <c r="G13" s="61"/>
      <c r="H13" s="61"/>
      <c r="I13" s="62"/>
      <c r="J13" s="84" t="s">
        <v>41</v>
      </c>
      <c r="K13" s="84"/>
      <c r="L13" s="85" t="s">
        <v>42</v>
      </c>
      <c r="M13" s="85"/>
      <c r="N13" s="49"/>
      <c r="O13" s="50"/>
      <c r="P13" s="50"/>
      <c r="Q13" s="55"/>
    </row>
    <row r="14" spans="1:18" x14ac:dyDescent="0.25">
      <c r="A14" s="51"/>
      <c r="B14" s="52"/>
      <c r="C14" s="56"/>
      <c r="D14" s="51"/>
      <c r="E14" s="56"/>
      <c r="F14" s="63"/>
      <c r="G14" s="64"/>
      <c r="H14" s="64"/>
      <c r="I14" s="65"/>
      <c r="J14" s="84"/>
      <c r="K14" s="84"/>
      <c r="L14" s="85"/>
      <c r="M14" s="85"/>
      <c r="N14" s="51"/>
      <c r="O14" s="52"/>
      <c r="P14" s="52"/>
      <c r="Q14" s="56"/>
    </row>
    <row r="15" spans="1:18" x14ac:dyDescent="0.25">
      <c r="A15" s="51"/>
      <c r="B15" s="52"/>
      <c r="C15" s="56"/>
      <c r="D15" s="51"/>
      <c r="E15" s="56"/>
      <c r="F15" s="63"/>
      <c r="G15" s="64"/>
      <c r="H15" s="64"/>
      <c r="I15" s="65"/>
      <c r="J15" s="84"/>
      <c r="K15" s="84"/>
      <c r="L15" s="85"/>
      <c r="M15" s="85"/>
      <c r="N15" s="51"/>
      <c r="O15" s="52"/>
      <c r="P15" s="52"/>
      <c r="Q15" s="56"/>
    </row>
    <row r="16" spans="1:18" x14ac:dyDescent="0.25">
      <c r="A16" s="53"/>
      <c r="B16" s="54"/>
      <c r="C16" s="57"/>
      <c r="D16" s="53"/>
      <c r="E16" s="57"/>
      <c r="F16" s="66"/>
      <c r="G16" s="67"/>
      <c r="H16" s="67"/>
      <c r="I16" s="68"/>
      <c r="J16" s="84"/>
      <c r="K16" s="84"/>
      <c r="L16" s="85"/>
      <c r="M16" s="85"/>
      <c r="N16" s="53"/>
      <c r="O16" s="54"/>
      <c r="P16" s="54"/>
      <c r="Q16" s="57"/>
    </row>
    <row r="17" spans="1:17" ht="14.45" x14ac:dyDescent="0.3">
      <c r="A17" s="81" t="s">
        <v>6</v>
      </c>
      <c r="B17" s="82"/>
      <c r="C17" s="83"/>
      <c r="D17" s="47" t="s">
        <v>5</v>
      </c>
      <c r="E17" s="48"/>
      <c r="F17" s="46"/>
      <c r="G17" s="46"/>
      <c r="H17" s="46"/>
      <c r="I17" s="46"/>
      <c r="J17" s="74"/>
      <c r="K17" s="76"/>
      <c r="L17" s="74"/>
      <c r="M17" s="76"/>
      <c r="N17" s="23"/>
      <c r="O17" s="23"/>
      <c r="P17" s="23"/>
      <c r="Q17" s="23"/>
    </row>
    <row r="18" spans="1:17" ht="14.45" x14ac:dyDescent="0.3">
      <c r="A18" s="78" t="s">
        <v>7</v>
      </c>
      <c r="B18" s="79"/>
      <c r="C18" s="80"/>
      <c r="D18" s="47" t="s">
        <v>5</v>
      </c>
      <c r="E18" s="48"/>
      <c r="F18" s="46"/>
      <c r="G18" s="46"/>
      <c r="H18" s="46"/>
      <c r="I18" s="46"/>
      <c r="J18" s="74"/>
      <c r="K18" s="76"/>
      <c r="L18" s="74"/>
      <c r="M18" s="76"/>
      <c r="N18" s="23"/>
      <c r="O18" s="23"/>
      <c r="P18" s="23"/>
      <c r="Q18" s="23"/>
    </row>
    <row r="19" spans="1:17" ht="14.45" x14ac:dyDescent="0.3">
      <c r="A19" s="81" t="s">
        <v>6</v>
      </c>
      <c r="B19" s="82"/>
      <c r="C19" s="83"/>
      <c r="D19" s="36" t="s">
        <v>1</v>
      </c>
      <c r="E19" s="36"/>
      <c r="F19" s="46"/>
      <c r="G19" s="46"/>
      <c r="H19" s="46"/>
      <c r="I19" s="46"/>
      <c r="J19" s="58"/>
      <c r="K19" s="59"/>
      <c r="L19" s="74"/>
      <c r="M19" s="76"/>
      <c r="N19" s="23"/>
      <c r="O19" s="23"/>
      <c r="P19" s="23"/>
      <c r="Q19" s="23"/>
    </row>
    <row r="20" spans="1:17" ht="14.45" x14ac:dyDescent="0.3">
      <c r="A20" s="78" t="s">
        <v>7</v>
      </c>
      <c r="B20" s="79"/>
      <c r="C20" s="80"/>
      <c r="D20" s="36" t="s">
        <v>1</v>
      </c>
      <c r="E20" s="36"/>
      <c r="F20" s="46"/>
      <c r="G20" s="46"/>
      <c r="H20" s="46"/>
      <c r="I20" s="46"/>
      <c r="J20" s="58"/>
      <c r="K20" s="59"/>
      <c r="L20" s="74"/>
      <c r="M20" s="76"/>
      <c r="N20" s="23"/>
      <c r="O20" s="23"/>
      <c r="P20" s="23"/>
      <c r="Q20" s="23"/>
    </row>
    <row r="21" spans="1:17" ht="14.45" x14ac:dyDescent="0.3">
      <c r="A21" s="81" t="s">
        <v>6</v>
      </c>
      <c r="B21" s="82"/>
      <c r="C21" s="83"/>
      <c r="D21" s="36" t="s">
        <v>2</v>
      </c>
      <c r="E21" s="36"/>
      <c r="F21" s="46"/>
      <c r="G21" s="46"/>
      <c r="H21" s="46"/>
      <c r="I21" s="46"/>
      <c r="J21" s="58"/>
      <c r="K21" s="59"/>
      <c r="L21" s="74"/>
      <c r="M21" s="76"/>
      <c r="N21" s="23"/>
      <c r="O21" s="23"/>
      <c r="P21" s="23"/>
      <c r="Q21" s="23"/>
    </row>
    <row r="22" spans="1:17" ht="14.45" x14ac:dyDescent="0.3">
      <c r="A22" s="78" t="s">
        <v>7</v>
      </c>
      <c r="B22" s="79"/>
      <c r="C22" s="80"/>
      <c r="D22" s="36" t="s">
        <v>2</v>
      </c>
      <c r="E22" s="36"/>
      <c r="F22" s="46"/>
      <c r="G22" s="46"/>
      <c r="H22" s="46"/>
      <c r="I22" s="46"/>
      <c r="J22" s="58"/>
      <c r="K22" s="59"/>
      <c r="L22" s="74"/>
      <c r="M22" s="76"/>
      <c r="N22" s="23"/>
      <c r="O22" s="23"/>
      <c r="P22" s="23"/>
      <c r="Q22" s="23"/>
    </row>
  </sheetData>
  <sheetProtection selectLockedCells="1"/>
  <mergeCells count="67">
    <mergeCell ref="L17:M17"/>
    <mergeCell ref="J11:M12"/>
    <mergeCell ref="L22:M22"/>
    <mergeCell ref="L21:M21"/>
    <mergeCell ref="L20:M20"/>
    <mergeCell ref="L19:M19"/>
    <mergeCell ref="L18:M18"/>
    <mergeCell ref="N9:O9"/>
    <mergeCell ref="N10:O10"/>
    <mergeCell ref="L10:M10"/>
    <mergeCell ref="L9:M9"/>
    <mergeCell ref="P9:Q9"/>
    <mergeCell ref="P10:Q10"/>
    <mergeCell ref="A21:C21"/>
    <mergeCell ref="D21:E21"/>
    <mergeCell ref="F21:I21"/>
    <mergeCell ref="J21:K21"/>
    <mergeCell ref="A22:C22"/>
    <mergeCell ref="D22:E22"/>
    <mergeCell ref="F22:I22"/>
    <mergeCell ref="J22:K22"/>
    <mergeCell ref="A19:C19"/>
    <mergeCell ref="D19:E19"/>
    <mergeCell ref="F19:I19"/>
    <mergeCell ref="J19:K19"/>
    <mergeCell ref="A20:C20"/>
    <mergeCell ref="D20:E20"/>
    <mergeCell ref="F20:I20"/>
    <mergeCell ref="J20:K20"/>
    <mergeCell ref="A17:C17"/>
    <mergeCell ref="D17:E17"/>
    <mergeCell ref="F17:I17"/>
    <mergeCell ref="J17:K17"/>
    <mergeCell ref="A18:C18"/>
    <mergeCell ref="D18:E18"/>
    <mergeCell ref="F18:I18"/>
    <mergeCell ref="J18:K18"/>
    <mergeCell ref="A11:C16"/>
    <mergeCell ref="D11:E16"/>
    <mergeCell ref="F11:I12"/>
    <mergeCell ref="N11:Q12"/>
    <mergeCell ref="F13:I16"/>
    <mergeCell ref="J13:K16"/>
    <mergeCell ref="L13:M16"/>
    <mergeCell ref="N13:Q16"/>
    <mergeCell ref="A10:C10"/>
    <mergeCell ref="D10:E10"/>
    <mergeCell ref="J10:K10"/>
    <mergeCell ref="A9:C9"/>
    <mergeCell ref="D9:E9"/>
    <mergeCell ref="J9:K9"/>
    <mergeCell ref="F9:G9"/>
    <mergeCell ref="H9:I9"/>
    <mergeCell ref="F10:G10"/>
    <mergeCell ref="H10:I10"/>
    <mergeCell ref="A1:Q2"/>
    <mergeCell ref="A3:C8"/>
    <mergeCell ref="D3:E8"/>
    <mergeCell ref="F3:I4"/>
    <mergeCell ref="N3:Q4"/>
    <mergeCell ref="F5:G8"/>
    <mergeCell ref="H5:I8"/>
    <mergeCell ref="J5:K8"/>
    <mergeCell ref="L5:M8"/>
    <mergeCell ref="J3:M4"/>
    <mergeCell ref="N5:O8"/>
    <mergeCell ref="P5:Q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6" sqref="F6"/>
    </sheetView>
  </sheetViews>
  <sheetFormatPr defaultRowHeight="15" x14ac:dyDescent="0.25"/>
  <sheetData>
    <row r="1" spans="1:8" ht="14.45" x14ac:dyDescent="0.3">
      <c r="A1" s="89" t="s">
        <v>37</v>
      </c>
      <c r="B1" s="89"/>
      <c r="C1" s="89"/>
      <c r="D1" s="89"/>
      <c r="E1" s="89"/>
      <c r="F1" s="89"/>
      <c r="G1" s="89"/>
      <c r="H1" s="89"/>
    </row>
    <row r="2" spans="1:8" x14ac:dyDescent="0.25">
      <c r="A2" s="88" t="s">
        <v>20</v>
      </c>
      <c r="B2" s="88"/>
      <c r="C2" s="88"/>
      <c r="D2" s="88" t="s">
        <v>3</v>
      </c>
      <c r="E2" s="88"/>
      <c r="F2" s="88" t="s">
        <v>36</v>
      </c>
      <c r="G2" s="88" t="s">
        <v>8</v>
      </c>
      <c r="H2" s="88" t="s">
        <v>0</v>
      </c>
    </row>
    <row r="3" spans="1:8" x14ac:dyDescent="0.25">
      <c r="A3" s="88"/>
      <c r="B3" s="88"/>
      <c r="C3" s="88"/>
      <c r="D3" s="88"/>
      <c r="E3" s="88"/>
      <c r="F3" s="88"/>
      <c r="G3" s="88"/>
      <c r="H3" s="88"/>
    </row>
    <row r="4" spans="1:8" x14ac:dyDescent="0.25">
      <c r="A4" s="88"/>
      <c r="B4" s="88"/>
      <c r="C4" s="88"/>
      <c r="D4" s="88"/>
      <c r="E4" s="88"/>
      <c r="F4" s="88"/>
      <c r="G4" s="88"/>
      <c r="H4" s="88"/>
    </row>
    <row r="5" spans="1:8" x14ac:dyDescent="0.25">
      <c r="A5" s="88"/>
      <c r="B5" s="88"/>
      <c r="C5" s="88"/>
      <c r="D5" s="88"/>
      <c r="E5" s="88"/>
      <c r="F5" s="88"/>
      <c r="G5" s="88"/>
      <c r="H5" s="88"/>
    </row>
    <row r="6" spans="1:8" ht="14.45" x14ac:dyDescent="0.3">
      <c r="A6" s="5" t="s">
        <v>6</v>
      </c>
      <c r="B6" s="5"/>
      <c r="C6" s="5"/>
      <c r="D6" s="87" t="s">
        <v>4</v>
      </c>
      <c r="E6" s="87"/>
      <c r="F6" s="14">
        <v>5</v>
      </c>
      <c r="G6" s="14">
        <v>3</v>
      </c>
      <c r="H6" s="14">
        <v>2</v>
      </c>
    </row>
    <row r="7" spans="1:8" ht="14.45" x14ac:dyDescent="0.3">
      <c r="A7" s="5" t="s">
        <v>7</v>
      </c>
      <c r="B7" s="5"/>
      <c r="C7" s="5"/>
      <c r="D7" s="87" t="s">
        <v>4</v>
      </c>
      <c r="E7" s="87"/>
      <c r="F7" s="14">
        <v>3</v>
      </c>
      <c r="G7" s="14">
        <v>2</v>
      </c>
      <c r="H7" s="14">
        <v>1</v>
      </c>
    </row>
    <row r="8" spans="1:8" ht="14.45" x14ac:dyDescent="0.3">
      <c r="A8" s="5" t="s">
        <v>6</v>
      </c>
      <c r="B8" s="5"/>
      <c r="C8" s="5"/>
      <c r="D8" s="87" t="s">
        <v>5</v>
      </c>
      <c r="E8" s="87"/>
      <c r="F8" s="2"/>
      <c r="G8" s="14">
        <v>5</v>
      </c>
      <c r="H8" s="2"/>
    </row>
    <row r="9" spans="1:8" ht="14.45" x14ac:dyDescent="0.3">
      <c r="A9" s="5" t="s">
        <v>7</v>
      </c>
      <c r="B9" s="5"/>
      <c r="C9" s="5"/>
      <c r="D9" s="87" t="s">
        <v>5</v>
      </c>
      <c r="E9" s="87"/>
      <c r="F9" s="2"/>
      <c r="G9" s="14">
        <v>3</v>
      </c>
      <c r="H9" s="2"/>
    </row>
    <row r="10" spans="1:8" ht="14.45" x14ac:dyDescent="0.3">
      <c r="A10" s="5" t="s">
        <v>6</v>
      </c>
      <c r="B10" s="5"/>
      <c r="C10" s="5"/>
      <c r="D10" s="87" t="s">
        <v>1</v>
      </c>
      <c r="E10" s="87"/>
      <c r="F10" s="2"/>
      <c r="G10" s="14">
        <v>2</v>
      </c>
      <c r="H10" s="2"/>
    </row>
    <row r="11" spans="1:8" ht="14.45" x14ac:dyDescent="0.3">
      <c r="A11" s="5" t="s">
        <v>7</v>
      </c>
      <c r="B11" s="5"/>
      <c r="C11" s="5"/>
      <c r="D11" s="87" t="s">
        <v>1</v>
      </c>
      <c r="E11" s="87"/>
      <c r="F11" s="2"/>
      <c r="G11" s="14">
        <v>1</v>
      </c>
      <c r="H11" s="2"/>
    </row>
    <row r="12" spans="1:8" ht="14.45" x14ac:dyDescent="0.3">
      <c r="A12" s="5" t="s">
        <v>6</v>
      </c>
      <c r="B12" s="5"/>
      <c r="C12" s="5"/>
      <c r="D12" s="87" t="s">
        <v>2</v>
      </c>
      <c r="E12" s="87"/>
      <c r="F12" s="2"/>
      <c r="G12" s="14">
        <v>2</v>
      </c>
      <c r="H12" s="2"/>
    </row>
    <row r="13" spans="1:8" ht="14.45" x14ac:dyDescent="0.3">
      <c r="A13" s="5" t="s">
        <v>7</v>
      </c>
      <c r="B13" s="5"/>
      <c r="C13" s="5"/>
      <c r="D13" s="87" t="s">
        <v>2</v>
      </c>
      <c r="E13" s="87"/>
      <c r="F13" s="2"/>
      <c r="G13" s="14">
        <v>1</v>
      </c>
      <c r="H13" s="2"/>
    </row>
  </sheetData>
  <sheetProtection password="9433" sheet="1" objects="1" scenarios="1"/>
  <mergeCells count="14">
    <mergeCell ref="H2:H5"/>
    <mergeCell ref="A1:H1"/>
    <mergeCell ref="D10:E10"/>
    <mergeCell ref="D11:E11"/>
    <mergeCell ref="D12:E12"/>
    <mergeCell ref="D13:E13"/>
    <mergeCell ref="F2:F5"/>
    <mergeCell ref="G2:G5"/>
    <mergeCell ref="A2:C5"/>
    <mergeCell ref="D2:E5"/>
    <mergeCell ref="D6:E6"/>
    <mergeCell ref="D7:E7"/>
    <mergeCell ref="D8:E8"/>
    <mergeCell ref="D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opLeftCell="B1" workbookViewId="0">
      <selection activeCell="F16" sqref="F16:G16"/>
    </sheetView>
  </sheetViews>
  <sheetFormatPr defaultColWidth="11.7109375" defaultRowHeight="15" x14ac:dyDescent="0.25"/>
  <cols>
    <col min="2" max="4" width="13.7109375" customWidth="1"/>
    <col min="10" max="10" width="2.7109375" customWidth="1"/>
    <col min="11" max="13" width="8.7109375" customWidth="1"/>
    <col min="14" max="27" width="7.140625" customWidth="1"/>
  </cols>
  <sheetData>
    <row r="1" spans="1:33" ht="15" customHeight="1" x14ac:dyDescent="0.25">
      <c r="A1" s="87" t="s">
        <v>15</v>
      </c>
      <c r="B1" s="87"/>
      <c r="C1" s="121" t="str">
        <f>'Project Description'!C1:G1</f>
        <v>XXXXXX</v>
      </c>
      <c r="D1" s="121"/>
      <c r="E1" s="121"/>
      <c r="P1" s="101" t="s">
        <v>44</v>
      </c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33" ht="15" customHeight="1" x14ac:dyDescent="0.25">
      <c r="A2" s="87" t="s">
        <v>16</v>
      </c>
      <c r="B2" s="87"/>
      <c r="C2" s="121" t="str">
        <f>'Project Description'!C2:G2</f>
        <v>XXXX-XXX-XXX</v>
      </c>
      <c r="D2" s="121"/>
      <c r="E2" s="12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33" x14ac:dyDescent="0.25">
      <c r="A3" s="87" t="s">
        <v>17</v>
      </c>
      <c r="B3" s="87"/>
      <c r="C3" s="121" t="str">
        <f>'Project Description'!C3:G3</f>
        <v>Barrier XXX</v>
      </c>
      <c r="D3" s="121"/>
      <c r="E3" s="121"/>
      <c r="P3" s="94" t="s">
        <v>33</v>
      </c>
      <c r="Q3" s="128"/>
      <c r="R3" s="128"/>
      <c r="S3" s="128"/>
      <c r="T3" s="94" t="s">
        <v>8</v>
      </c>
      <c r="U3" s="128"/>
      <c r="V3" s="128"/>
      <c r="W3" s="128"/>
      <c r="X3" s="88" t="s">
        <v>31</v>
      </c>
      <c r="Y3" s="88"/>
      <c r="Z3" s="88"/>
      <c r="AA3" s="88"/>
    </row>
    <row r="4" spans="1:33" x14ac:dyDescent="0.25">
      <c r="P4" s="98"/>
      <c r="Q4" s="129"/>
      <c r="R4" s="129"/>
      <c r="S4" s="129"/>
      <c r="T4" s="98"/>
      <c r="U4" s="129"/>
      <c r="V4" s="129"/>
      <c r="W4" s="129"/>
      <c r="X4" s="88"/>
      <c r="Y4" s="88"/>
      <c r="Z4" s="88"/>
      <c r="AA4" s="88"/>
    </row>
    <row r="5" spans="1:33" x14ac:dyDescent="0.25">
      <c r="A5" s="88" t="s">
        <v>20</v>
      </c>
      <c r="B5" s="88"/>
      <c r="C5" s="88"/>
      <c r="D5" s="88" t="s">
        <v>3</v>
      </c>
      <c r="E5" s="88"/>
      <c r="F5" s="94" t="s">
        <v>29</v>
      </c>
      <c r="G5" s="95"/>
      <c r="H5" s="94" t="s">
        <v>38</v>
      </c>
      <c r="I5" s="95"/>
      <c r="K5" s="88" t="s">
        <v>20</v>
      </c>
      <c r="L5" s="88"/>
      <c r="M5" s="88"/>
      <c r="N5" s="88" t="s">
        <v>3</v>
      </c>
      <c r="O5" s="88"/>
      <c r="P5" s="130" t="s">
        <v>39</v>
      </c>
      <c r="Q5" s="130"/>
      <c r="R5" s="131" t="s">
        <v>40</v>
      </c>
      <c r="S5" s="131"/>
      <c r="T5" s="130" t="s">
        <v>41</v>
      </c>
      <c r="U5" s="130"/>
      <c r="V5" s="131" t="s">
        <v>42</v>
      </c>
      <c r="W5" s="131"/>
      <c r="X5" s="130" t="s">
        <v>39</v>
      </c>
      <c r="Y5" s="130"/>
      <c r="Z5" s="131" t="s">
        <v>40</v>
      </c>
      <c r="AA5" s="131"/>
    </row>
    <row r="6" spans="1:33" x14ac:dyDescent="0.25">
      <c r="A6" s="88"/>
      <c r="B6" s="88"/>
      <c r="C6" s="88"/>
      <c r="D6" s="88"/>
      <c r="E6" s="88"/>
      <c r="F6" s="96"/>
      <c r="G6" s="97"/>
      <c r="H6" s="96"/>
      <c r="I6" s="97"/>
      <c r="K6" s="88"/>
      <c r="L6" s="88"/>
      <c r="M6" s="88"/>
      <c r="N6" s="88"/>
      <c r="O6" s="88"/>
      <c r="P6" s="130"/>
      <c r="Q6" s="130"/>
      <c r="R6" s="131"/>
      <c r="S6" s="131"/>
      <c r="T6" s="130"/>
      <c r="U6" s="130"/>
      <c r="V6" s="131"/>
      <c r="W6" s="131"/>
      <c r="X6" s="130"/>
      <c r="Y6" s="130"/>
      <c r="Z6" s="131"/>
      <c r="AA6" s="131"/>
    </row>
    <row r="7" spans="1:33" x14ac:dyDescent="0.25">
      <c r="A7" s="88"/>
      <c r="B7" s="88"/>
      <c r="C7" s="88"/>
      <c r="D7" s="88"/>
      <c r="E7" s="88"/>
      <c r="F7" s="96"/>
      <c r="G7" s="97"/>
      <c r="H7" s="96"/>
      <c r="I7" s="97"/>
      <c r="K7" s="88"/>
      <c r="L7" s="88"/>
      <c r="M7" s="88"/>
      <c r="N7" s="88"/>
      <c r="O7" s="88"/>
      <c r="P7" s="130"/>
      <c r="Q7" s="130"/>
      <c r="R7" s="131"/>
      <c r="S7" s="131"/>
      <c r="T7" s="130"/>
      <c r="U7" s="130"/>
      <c r="V7" s="131"/>
      <c r="W7" s="131"/>
      <c r="X7" s="130"/>
      <c r="Y7" s="130"/>
      <c r="Z7" s="131"/>
      <c r="AA7" s="131"/>
    </row>
    <row r="8" spans="1:33" x14ac:dyDescent="0.25">
      <c r="A8" s="88"/>
      <c r="B8" s="88"/>
      <c r="C8" s="88"/>
      <c r="D8" s="88"/>
      <c r="E8" s="88"/>
      <c r="F8" s="98"/>
      <c r="G8" s="99"/>
      <c r="H8" s="98"/>
      <c r="I8" s="99"/>
      <c r="K8" s="88"/>
      <c r="L8" s="88"/>
      <c r="M8" s="88"/>
      <c r="N8" s="88"/>
      <c r="O8" s="88"/>
      <c r="P8" s="130"/>
      <c r="Q8" s="130"/>
      <c r="R8" s="131"/>
      <c r="S8" s="131"/>
      <c r="T8" s="130"/>
      <c r="U8" s="130"/>
      <c r="V8" s="131"/>
      <c r="W8" s="131"/>
      <c r="X8" s="130"/>
      <c r="Y8" s="130"/>
      <c r="Z8" s="131"/>
      <c r="AA8" s="131"/>
      <c r="AE8" s="1" t="s">
        <v>12</v>
      </c>
      <c r="AF8" s="1" t="s">
        <v>13</v>
      </c>
      <c r="AG8" s="1" t="s">
        <v>14</v>
      </c>
    </row>
    <row r="9" spans="1:33" x14ac:dyDescent="0.25">
      <c r="A9" s="122" t="s">
        <v>6</v>
      </c>
      <c r="B9" s="123"/>
      <c r="C9" s="124"/>
      <c r="D9" s="87" t="s">
        <v>4</v>
      </c>
      <c r="E9" s="87"/>
      <c r="F9" s="93">
        <f>SUM('Input Number of Letters Sent '!F9+'Input Number of Letters Sent '!L9+'Input Number of Letters Sent '!N9)</f>
        <v>0</v>
      </c>
      <c r="G9" s="93"/>
      <c r="H9" s="100">
        <f>(('Weighting System (Read-Only)'!F6*'Input Number of Letters Sent '!F9)+('Weighting System (Read-Only)'!G6*'Input Number of Letters Sent '!L9)+('Weighting System (Read-Only)'!H6*'Input Number of Letters Sent '!N9))</f>
        <v>0</v>
      </c>
      <c r="I9" s="100"/>
      <c r="K9" s="122" t="s">
        <v>6</v>
      </c>
      <c r="L9" s="123"/>
      <c r="M9" s="124"/>
      <c r="N9" s="87" t="s">
        <v>4</v>
      </c>
      <c r="O9" s="87"/>
      <c r="P9" s="100">
        <f>'# of Response Received 1st Mail'!F9</f>
        <v>0</v>
      </c>
      <c r="Q9" s="100"/>
      <c r="R9" s="100">
        <f>'# of Response Received 1st Mail'!H9</f>
        <v>0</v>
      </c>
      <c r="S9" s="100"/>
      <c r="T9" s="100">
        <f>'# of Response Received 1st Mail'!J9</f>
        <v>0</v>
      </c>
      <c r="U9" s="100"/>
      <c r="V9" s="100">
        <f>'# of Response Received 1st Mail'!L9</f>
        <v>0</v>
      </c>
      <c r="W9" s="100"/>
      <c r="X9" s="100">
        <f>'# of Response Received 1st Mail'!N9</f>
        <v>0</v>
      </c>
      <c r="Y9" s="100"/>
      <c r="Z9" s="100">
        <f>'# of Response Received 1st Mail'!P9</f>
        <v>0</v>
      </c>
      <c r="AA9" s="100"/>
      <c r="AB9">
        <f>SUM(P9:AA9)</f>
        <v>0</v>
      </c>
      <c r="AC9">
        <f>F9-AB9</f>
        <v>0</v>
      </c>
      <c r="AD9">
        <f>AC9*'Weighting System (Read-Only)'!F6</f>
        <v>0</v>
      </c>
      <c r="AE9" s="1">
        <f t="shared" ref="AE9:AE16" si="0">H9</f>
        <v>0</v>
      </c>
      <c r="AF9" s="1">
        <f>SUM(P33:AA33)</f>
        <v>0</v>
      </c>
      <c r="AG9" s="1">
        <f>AE9-AF9</f>
        <v>0</v>
      </c>
    </row>
    <row r="10" spans="1:33" ht="14.45" customHeight="1" x14ac:dyDescent="0.25">
      <c r="A10" s="125" t="s">
        <v>7</v>
      </c>
      <c r="B10" s="126"/>
      <c r="C10" s="127"/>
      <c r="D10" s="87" t="s">
        <v>4</v>
      </c>
      <c r="E10" s="87"/>
      <c r="F10" s="93">
        <f>SUM('Input Number of Letters Sent '!F10+'Input Number of Letters Sent '!L10+'Input Number of Letters Sent '!N10)</f>
        <v>0</v>
      </c>
      <c r="G10" s="93"/>
      <c r="H10" s="100">
        <f>(('Weighting System (Read-Only)'!F7*'Input Number of Letters Sent '!F10)+('Weighting System (Read-Only)'!G7*'Input Number of Letters Sent '!L10)+('Weighting System (Read-Only)'!H7*'Input Number of Letters Sent '!N10))</f>
        <v>0</v>
      </c>
      <c r="I10" s="100"/>
      <c r="K10" s="125" t="s">
        <v>7</v>
      </c>
      <c r="L10" s="126"/>
      <c r="M10" s="127"/>
      <c r="N10" s="87" t="s">
        <v>4</v>
      </c>
      <c r="O10" s="87"/>
      <c r="P10" s="100">
        <f>'# of Response Received 1st Mail'!F10</f>
        <v>0</v>
      </c>
      <c r="Q10" s="100"/>
      <c r="R10" s="100">
        <f>'# of Response Received 1st Mail'!H10</f>
        <v>0</v>
      </c>
      <c r="S10" s="100"/>
      <c r="T10" s="100">
        <f>'# of Response Received 1st Mail'!J10</f>
        <v>0</v>
      </c>
      <c r="U10" s="100"/>
      <c r="V10" s="100">
        <f>'# of Response Received 1st Mail'!L10</f>
        <v>0</v>
      </c>
      <c r="W10" s="100"/>
      <c r="X10" s="100">
        <f>'# of Response Received 1st Mail'!N10</f>
        <v>0</v>
      </c>
      <c r="Y10" s="100"/>
      <c r="Z10" s="100">
        <f>'# of Response Received 1st Mail'!P10</f>
        <v>0</v>
      </c>
      <c r="AA10" s="100"/>
      <c r="AB10">
        <f>SUM(P10:AA10)</f>
        <v>0</v>
      </c>
      <c r="AC10">
        <f>F10-AB10</f>
        <v>0</v>
      </c>
      <c r="AD10">
        <f>AC10*'Weighting System (Read-Only)'!F7</f>
        <v>0</v>
      </c>
      <c r="AE10" s="1">
        <f t="shared" si="0"/>
        <v>0</v>
      </c>
      <c r="AF10" s="1">
        <f>SUM(P34:AA34)</f>
        <v>0</v>
      </c>
      <c r="AG10" s="1">
        <f t="shared" ref="AG10:AG16" si="1">AE10-AF10</f>
        <v>0</v>
      </c>
    </row>
    <row r="11" spans="1:33" x14ac:dyDescent="0.25">
      <c r="A11" s="122" t="s">
        <v>6</v>
      </c>
      <c r="B11" s="123"/>
      <c r="C11" s="124"/>
      <c r="D11" s="87" t="s">
        <v>5</v>
      </c>
      <c r="E11" s="87"/>
      <c r="F11" s="93">
        <f>'Input Number of Letters Sent '!L17</f>
        <v>0</v>
      </c>
      <c r="G11" s="93"/>
      <c r="H11" s="100">
        <f>('Weighting System (Read-Only)'!G8*'Input Number of Letters Sent '!L17)</f>
        <v>0</v>
      </c>
      <c r="I11" s="100"/>
      <c r="P11" s="135"/>
      <c r="Q11" s="135"/>
      <c r="R11" s="135"/>
      <c r="S11" s="135"/>
      <c r="T11" s="94" t="s">
        <v>8</v>
      </c>
      <c r="U11" s="128"/>
      <c r="V11" s="128"/>
      <c r="W11" s="128"/>
      <c r="X11" s="88"/>
      <c r="Y11" s="88"/>
      <c r="Z11" s="88"/>
      <c r="AA11" s="88"/>
      <c r="AE11" s="1">
        <f t="shared" si="0"/>
        <v>0</v>
      </c>
      <c r="AF11" s="1">
        <f t="shared" ref="AF11:AF16" si="2">SUM(P41:AA41)</f>
        <v>0</v>
      </c>
      <c r="AG11" s="1">
        <f t="shared" si="1"/>
        <v>0</v>
      </c>
    </row>
    <row r="12" spans="1:33" x14ac:dyDescent="0.25">
      <c r="A12" s="125" t="s">
        <v>7</v>
      </c>
      <c r="B12" s="126"/>
      <c r="C12" s="127"/>
      <c r="D12" s="87" t="s">
        <v>5</v>
      </c>
      <c r="E12" s="87"/>
      <c r="F12" s="93">
        <f>'Input Number of Letters Sent '!L18</f>
        <v>0</v>
      </c>
      <c r="G12" s="93"/>
      <c r="H12" s="100">
        <f>('Weighting System (Read-Only)'!G9*'Input Number of Letters Sent '!L18)</f>
        <v>0</v>
      </c>
      <c r="I12" s="100"/>
      <c r="P12" s="135"/>
      <c r="Q12" s="135"/>
      <c r="R12" s="135"/>
      <c r="S12" s="135"/>
      <c r="T12" s="98"/>
      <c r="U12" s="129"/>
      <c r="V12" s="129"/>
      <c r="W12" s="129"/>
      <c r="X12" s="88"/>
      <c r="Y12" s="88"/>
      <c r="Z12" s="88"/>
      <c r="AA12" s="88"/>
      <c r="AE12" s="1">
        <f t="shared" si="0"/>
        <v>0</v>
      </c>
      <c r="AF12" s="1">
        <f t="shared" si="2"/>
        <v>0</v>
      </c>
      <c r="AG12" s="1">
        <f t="shared" si="1"/>
        <v>0</v>
      </c>
    </row>
    <row r="13" spans="1:33" x14ac:dyDescent="0.25">
      <c r="A13" s="122" t="s">
        <v>6</v>
      </c>
      <c r="B13" s="123"/>
      <c r="C13" s="124"/>
      <c r="D13" s="87" t="s">
        <v>1</v>
      </c>
      <c r="E13" s="87"/>
      <c r="F13" s="93">
        <f>'Input Number of Letters Sent '!L19</f>
        <v>0</v>
      </c>
      <c r="G13" s="93"/>
      <c r="H13" s="100">
        <f>('Weighting System (Read-Only)'!G10*'Input Number of Letters Sent '!J19)</f>
        <v>0</v>
      </c>
      <c r="I13" s="100"/>
      <c r="K13" s="88" t="s">
        <v>20</v>
      </c>
      <c r="L13" s="88"/>
      <c r="M13" s="88"/>
      <c r="N13" s="88" t="s">
        <v>3</v>
      </c>
      <c r="O13" s="88"/>
      <c r="P13" s="136"/>
      <c r="Q13" s="137"/>
      <c r="R13" s="137"/>
      <c r="S13" s="138"/>
      <c r="T13" s="130" t="s">
        <v>41</v>
      </c>
      <c r="U13" s="130"/>
      <c r="V13" s="131" t="s">
        <v>42</v>
      </c>
      <c r="W13" s="131"/>
      <c r="X13" s="94"/>
      <c r="Y13" s="128"/>
      <c r="Z13" s="128"/>
      <c r="AA13" s="95"/>
      <c r="AE13" s="1">
        <f t="shared" si="0"/>
        <v>0</v>
      </c>
      <c r="AF13" s="1">
        <f t="shared" si="2"/>
        <v>0</v>
      </c>
      <c r="AG13" s="1">
        <f t="shared" si="1"/>
        <v>0</v>
      </c>
    </row>
    <row r="14" spans="1:33" x14ac:dyDescent="0.25">
      <c r="A14" s="125" t="s">
        <v>7</v>
      </c>
      <c r="B14" s="126"/>
      <c r="C14" s="127"/>
      <c r="D14" s="87" t="s">
        <v>1</v>
      </c>
      <c r="E14" s="87"/>
      <c r="F14" s="93">
        <f>'Input Number of Letters Sent '!L20</f>
        <v>0</v>
      </c>
      <c r="G14" s="93"/>
      <c r="H14" s="100">
        <f>('Weighting System (Read-Only)'!G11*'Input Number of Letters Sent '!L20)</f>
        <v>0</v>
      </c>
      <c r="I14" s="100"/>
      <c r="K14" s="88"/>
      <c r="L14" s="88"/>
      <c r="M14" s="88"/>
      <c r="N14" s="88"/>
      <c r="O14" s="88"/>
      <c r="P14" s="139"/>
      <c r="Q14" s="140"/>
      <c r="R14" s="140"/>
      <c r="S14" s="141"/>
      <c r="T14" s="130"/>
      <c r="U14" s="130"/>
      <c r="V14" s="131"/>
      <c r="W14" s="131"/>
      <c r="X14" s="96"/>
      <c r="Y14" s="145"/>
      <c r="Z14" s="145"/>
      <c r="AA14" s="97"/>
      <c r="AE14" s="1">
        <f t="shared" si="0"/>
        <v>0</v>
      </c>
      <c r="AF14" s="1">
        <f t="shared" si="2"/>
        <v>0</v>
      </c>
      <c r="AG14" s="1">
        <f t="shared" si="1"/>
        <v>0</v>
      </c>
    </row>
    <row r="15" spans="1:33" x14ac:dyDescent="0.25">
      <c r="A15" s="122" t="s">
        <v>6</v>
      </c>
      <c r="B15" s="123"/>
      <c r="C15" s="124"/>
      <c r="D15" s="87" t="s">
        <v>2</v>
      </c>
      <c r="E15" s="87"/>
      <c r="F15" s="93">
        <f>'Input Number of Letters Sent '!L21</f>
        <v>0</v>
      </c>
      <c r="G15" s="93"/>
      <c r="H15" s="100">
        <f>('Weighting System (Read-Only)'!G12*'Input Number of Letters Sent '!L21)</f>
        <v>0</v>
      </c>
      <c r="I15" s="100"/>
      <c r="K15" s="88"/>
      <c r="L15" s="88"/>
      <c r="M15" s="88"/>
      <c r="N15" s="88"/>
      <c r="O15" s="88"/>
      <c r="P15" s="139"/>
      <c r="Q15" s="140"/>
      <c r="R15" s="140"/>
      <c r="S15" s="141"/>
      <c r="T15" s="130"/>
      <c r="U15" s="130"/>
      <c r="V15" s="131"/>
      <c r="W15" s="131"/>
      <c r="X15" s="96"/>
      <c r="Y15" s="145"/>
      <c r="Z15" s="145"/>
      <c r="AA15" s="97"/>
      <c r="AE15" s="1">
        <f t="shared" si="0"/>
        <v>0</v>
      </c>
      <c r="AF15" s="1">
        <f t="shared" si="2"/>
        <v>0</v>
      </c>
      <c r="AG15" s="1">
        <f t="shared" si="1"/>
        <v>0</v>
      </c>
    </row>
    <row r="16" spans="1:33" x14ac:dyDescent="0.25">
      <c r="A16" s="125" t="s">
        <v>7</v>
      </c>
      <c r="B16" s="126"/>
      <c r="C16" s="127"/>
      <c r="D16" s="87" t="s">
        <v>2</v>
      </c>
      <c r="E16" s="87"/>
      <c r="F16" s="93">
        <f>'Input Number of Letters Sent '!L22</f>
        <v>0</v>
      </c>
      <c r="G16" s="93"/>
      <c r="H16" s="100">
        <f>('Weighting System (Read-Only)'!G13*'Input Number of Letters Sent '!L22)</f>
        <v>0</v>
      </c>
      <c r="I16" s="100"/>
      <c r="K16" s="88"/>
      <c r="L16" s="88"/>
      <c r="M16" s="88"/>
      <c r="N16" s="88"/>
      <c r="O16" s="88"/>
      <c r="P16" s="142"/>
      <c r="Q16" s="143"/>
      <c r="R16" s="143"/>
      <c r="S16" s="144"/>
      <c r="T16" s="130"/>
      <c r="U16" s="130"/>
      <c r="V16" s="131"/>
      <c r="W16" s="131"/>
      <c r="X16" s="98"/>
      <c r="Y16" s="129"/>
      <c r="Z16" s="129"/>
      <c r="AA16" s="99"/>
      <c r="AE16" s="1">
        <f t="shared" si="0"/>
        <v>0</v>
      </c>
      <c r="AF16" s="1">
        <f t="shared" si="2"/>
        <v>0</v>
      </c>
      <c r="AG16" s="1">
        <f t="shared" si="1"/>
        <v>0</v>
      </c>
    </row>
    <row r="17" spans="2:33" ht="15.75" thickBot="1" x14ac:dyDescent="0.3">
      <c r="K17" s="122" t="s">
        <v>6</v>
      </c>
      <c r="L17" s="123"/>
      <c r="M17" s="124"/>
      <c r="N17" s="87" t="s">
        <v>5</v>
      </c>
      <c r="O17" s="87"/>
      <c r="P17" s="120"/>
      <c r="Q17" s="120"/>
      <c r="R17" s="120"/>
      <c r="S17" s="120"/>
      <c r="T17" s="100">
        <f>'# of Response Received 1st Mail'!J17</f>
        <v>0</v>
      </c>
      <c r="U17" s="100"/>
      <c r="V17" s="100">
        <f>'# of Response Received 1st Mail'!L17</f>
        <v>0</v>
      </c>
      <c r="W17" s="100"/>
      <c r="X17" s="16"/>
      <c r="Y17" s="16"/>
      <c r="Z17" s="16"/>
      <c r="AA17" s="16"/>
      <c r="AB17">
        <f t="shared" ref="AB17:AB22" si="3">SUM(P17:AA17)</f>
        <v>0</v>
      </c>
      <c r="AC17">
        <f t="shared" ref="AC17:AC22" si="4">F11-AB17</f>
        <v>0</v>
      </c>
      <c r="AD17">
        <f>AC17*'Weighting System (Read-Only)'!G8</f>
        <v>0</v>
      </c>
      <c r="AE17" s="1"/>
      <c r="AF17" s="1"/>
      <c r="AG17" s="1"/>
    </row>
    <row r="18" spans="2:33" ht="15" customHeight="1" x14ac:dyDescent="0.25">
      <c r="B18" s="108" t="s">
        <v>46</v>
      </c>
      <c r="C18" s="109"/>
      <c r="D18" s="110"/>
      <c r="F18" s="102"/>
      <c r="G18" s="103"/>
      <c r="H18" s="104"/>
      <c r="K18" s="125" t="s">
        <v>7</v>
      </c>
      <c r="L18" s="126"/>
      <c r="M18" s="127"/>
      <c r="N18" s="87" t="s">
        <v>5</v>
      </c>
      <c r="O18" s="87"/>
      <c r="P18" s="120"/>
      <c r="Q18" s="120"/>
      <c r="R18" s="120"/>
      <c r="S18" s="120"/>
      <c r="T18" s="100">
        <f>'# of Response Received 1st Mail'!J18</f>
        <v>0</v>
      </c>
      <c r="U18" s="100"/>
      <c r="V18" s="100">
        <f>'# of Response Received 1st Mail'!L18</f>
        <v>0</v>
      </c>
      <c r="W18" s="100"/>
      <c r="X18" s="16"/>
      <c r="Y18" s="16"/>
      <c r="Z18" s="16"/>
      <c r="AA18" s="16"/>
      <c r="AB18">
        <f t="shared" si="3"/>
        <v>0</v>
      </c>
      <c r="AC18">
        <f t="shared" si="4"/>
        <v>0</v>
      </c>
      <c r="AD18">
        <f>AC18*'Weighting System (Read-Only)'!G9</f>
        <v>0</v>
      </c>
      <c r="AE18" s="1">
        <f>SUM(AE9:AE17)</f>
        <v>0</v>
      </c>
      <c r="AF18" s="1">
        <f>SUM(AF9:AF17)</f>
        <v>0</v>
      </c>
      <c r="AG18" s="1">
        <f>SUM(AG9:AG17)</f>
        <v>0</v>
      </c>
    </row>
    <row r="19" spans="2:33" ht="15.75" thickBot="1" x14ac:dyDescent="0.3">
      <c r="B19" s="111"/>
      <c r="C19" s="112"/>
      <c r="D19" s="113"/>
      <c r="F19" s="105"/>
      <c r="G19" s="106"/>
      <c r="H19" s="107"/>
      <c r="K19" s="122" t="s">
        <v>6</v>
      </c>
      <c r="L19" s="123"/>
      <c r="M19" s="124"/>
      <c r="N19" s="87" t="s">
        <v>1</v>
      </c>
      <c r="O19" s="87"/>
      <c r="P19" s="120"/>
      <c r="Q19" s="120"/>
      <c r="R19" s="120"/>
      <c r="S19" s="120"/>
      <c r="T19" s="100">
        <f>'# of Response Received 1st Mail'!J19</f>
        <v>0</v>
      </c>
      <c r="U19" s="100"/>
      <c r="V19" s="100">
        <f>'# of Response Received 1st Mail'!L19</f>
        <v>0</v>
      </c>
      <c r="W19" s="100"/>
      <c r="X19" s="16"/>
      <c r="Y19" s="16"/>
      <c r="Z19" s="16"/>
      <c r="AA19" s="16"/>
      <c r="AB19">
        <f t="shared" si="3"/>
        <v>0</v>
      </c>
      <c r="AC19">
        <f t="shared" si="4"/>
        <v>0</v>
      </c>
      <c r="AD19">
        <f>AC19*'Weighting System (Read-Only)'!G10</f>
        <v>0</v>
      </c>
    </row>
    <row r="20" spans="2:33" ht="14.45" x14ac:dyDescent="0.3">
      <c r="B20" s="119">
        <f>SUM(H9:I16)</f>
        <v>0</v>
      </c>
      <c r="C20" s="119"/>
      <c r="D20" s="119"/>
      <c r="F20" s="93"/>
      <c r="G20" s="93"/>
      <c r="H20" s="93"/>
      <c r="K20" s="125" t="s">
        <v>7</v>
      </c>
      <c r="L20" s="126"/>
      <c r="M20" s="127"/>
      <c r="N20" s="87" t="s">
        <v>1</v>
      </c>
      <c r="O20" s="87"/>
      <c r="P20" s="120"/>
      <c r="Q20" s="120"/>
      <c r="R20" s="120"/>
      <c r="S20" s="120"/>
      <c r="T20" s="100">
        <f>'# of Response Received 1st Mail'!J20</f>
        <v>0</v>
      </c>
      <c r="U20" s="100"/>
      <c r="V20" s="100">
        <f>'# of Response Received 1st Mail'!L20</f>
        <v>0</v>
      </c>
      <c r="W20" s="100"/>
      <c r="X20" s="16"/>
      <c r="Y20" s="16"/>
      <c r="Z20" s="16"/>
      <c r="AA20" s="16"/>
      <c r="AB20">
        <f t="shared" si="3"/>
        <v>0</v>
      </c>
      <c r="AC20">
        <f t="shared" si="4"/>
        <v>0</v>
      </c>
      <c r="AD20">
        <f>AC20*'Weighting System (Read-Only)'!G11</f>
        <v>0</v>
      </c>
    </row>
    <row r="21" spans="2:33" thickBot="1" x14ac:dyDescent="0.35">
      <c r="K21" s="122" t="s">
        <v>6</v>
      </c>
      <c r="L21" s="123"/>
      <c r="M21" s="124"/>
      <c r="N21" s="87" t="s">
        <v>2</v>
      </c>
      <c r="O21" s="87"/>
      <c r="P21" s="120"/>
      <c r="Q21" s="120"/>
      <c r="R21" s="120"/>
      <c r="S21" s="120"/>
      <c r="T21" s="100">
        <f>'# of Response Received 1st Mail'!J21</f>
        <v>0</v>
      </c>
      <c r="U21" s="100"/>
      <c r="V21" s="100">
        <f>'# of Response Received 1st Mail'!L21</f>
        <v>0</v>
      </c>
      <c r="W21" s="100"/>
      <c r="X21" s="16"/>
      <c r="Y21" s="16"/>
      <c r="Z21" s="16"/>
      <c r="AA21" s="16"/>
      <c r="AB21">
        <f t="shared" si="3"/>
        <v>0</v>
      </c>
      <c r="AC21">
        <f t="shared" si="4"/>
        <v>0</v>
      </c>
      <c r="AD21">
        <f>AC21*'Weighting System (Read-Only)'!G12</f>
        <v>0</v>
      </c>
    </row>
    <row r="22" spans="2:33" ht="15" customHeight="1" x14ac:dyDescent="0.25">
      <c r="B22" s="108" t="s">
        <v>47</v>
      </c>
      <c r="C22" s="109"/>
      <c r="D22" s="110"/>
      <c r="F22" s="102" t="s">
        <v>27</v>
      </c>
      <c r="G22" s="114"/>
      <c r="H22" s="102" t="s">
        <v>26</v>
      </c>
      <c r="I22" s="104"/>
      <c r="K22" s="125" t="s">
        <v>7</v>
      </c>
      <c r="L22" s="126"/>
      <c r="M22" s="127"/>
      <c r="N22" s="87" t="s">
        <v>2</v>
      </c>
      <c r="O22" s="87"/>
      <c r="P22" s="120"/>
      <c r="Q22" s="120"/>
      <c r="R22" s="120"/>
      <c r="S22" s="120"/>
      <c r="T22" s="100">
        <f>'# of Response Received 1st Mail'!J22</f>
        <v>0</v>
      </c>
      <c r="U22" s="100"/>
      <c r="V22" s="100">
        <f>'# of Response Received 1st Mail'!L22</f>
        <v>0</v>
      </c>
      <c r="W22" s="100"/>
      <c r="X22" s="16"/>
      <c r="Y22" s="16"/>
      <c r="Z22" s="16"/>
      <c r="AA22" s="16"/>
      <c r="AB22">
        <f t="shared" si="3"/>
        <v>0</v>
      </c>
      <c r="AC22">
        <f t="shared" si="4"/>
        <v>0</v>
      </c>
      <c r="AD22">
        <f>AC22*'Weighting System (Read-Only)'!G13</f>
        <v>0</v>
      </c>
    </row>
    <row r="23" spans="2:33" ht="15.75" customHeight="1" thickBot="1" x14ac:dyDescent="0.3">
      <c r="B23" s="111"/>
      <c r="C23" s="112"/>
      <c r="D23" s="113"/>
      <c r="F23" s="115"/>
      <c r="G23" s="116"/>
      <c r="H23" s="115"/>
      <c r="I23" s="118"/>
      <c r="AB23" s="1">
        <f>SUM(AB9:AB22)</f>
        <v>0</v>
      </c>
      <c r="AD23" s="1">
        <f>SUM(AD9:AD22)</f>
        <v>0</v>
      </c>
    </row>
    <row r="24" spans="2:33" ht="15.75" thickBot="1" x14ac:dyDescent="0.3">
      <c r="B24" s="12" t="s">
        <v>9</v>
      </c>
      <c r="C24" s="9" t="s">
        <v>10</v>
      </c>
      <c r="D24" s="11" t="s">
        <v>25</v>
      </c>
      <c r="F24" s="105"/>
      <c r="G24" s="117"/>
      <c r="H24" s="105"/>
      <c r="I24" s="107"/>
      <c r="AE24" t="s">
        <v>11</v>
      </c>
    </row>
    <row r="25" spans="2:33" ht="15" customHeight="1" x14ac:dyDescent="0.25">
      <c r="B25" s="13">
        <f>SUM(P33:Q34,T33:U34,X33:Y34,T41:U46)</f>
        <v>0</v>
      </c>
      <c r="C25" s="13">
        <f>SUM(R33:S34,V33:W34,Z33:AA34,V41:W46)</f>
        <v>0</v>
      </c>
      <c r="D25" s="13">
        <f>AB47</f>
        <v>0</v>
      </c>
      <c r="F25" s="100">
        <f>B20-D25</f>
        <v>0</v>
      </c>
      <c r="G25" s="100"/>
      <c r="H25" s="18" t="e">
        <f>(D25/B20)*100</f>
        <v>#DIV/0!</v>
      </c>
      <c r="I25" s="13" t="e">
        <f>INT(H25)</f>
        <v>#DIV/0!</v>
      </c>
      <c r="P25" s="101" t="s">
        <v>45</v>
      </c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E25" s="3" t="e">
        <f>(D25/B20)*100</f>
        <v>#DIV/0!</v>
      </c>
      <c r="AF25" s="4" t="e">
        <f>INT(AE25)</f>
        <v>#DIV/0!</v>
      </c>
    </row>
    <row r="26" spans="2:33" ht="15.75" thickBot="1" x14ac:dyDescent="0.3"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2:33" ht="15.75" customHeight="1" x14ac:dyDescent="0.25">
      <c r="B27" s="90" t="s">
        <v>51</v>
      </c>
      <c r="C27" s="90" t="s">
        <v>52</v>
      </c>
      <c r="D27" s="90" t="s">
        <v>55</v>
      </c>
      <c r="P27" s="94" t="s">
        <v>33</v>
      </c>
      <c r="Q27" s="128"/>
      <c r="R27" s="128"/>
      <c r="S27" s="128"/>
      <c r="T27" s="94" t="s">
        <v>8</v>
      </c>
      <c r="U27" s="128"/>
      <c r="V27" s="128"/>
      <c r="W27" s="128"/>
      <c r="X27" s="88" t="s">
        <v>31</v>
      </c>
      <c r="Y27" s="88"/>
      <c r="Z27" s="88"/>
      <c r="AA27" s="88"/>
    </row>
    <row r="28" spans="2:33" ht="15" customHeight="1" x14ac:dyDescent="0.25">
      <c r="B28" s="91"/>
      <c r="C28" s="91"/>
      <c r="D28" s="91"/>
      <c r="P28" s="98"/>
      <c r="Q28" s="129"/>
      <c r="R28" s="129"/>
      <c r="S28" s="129"/>
      <c r="T28" s="98"/>
      <c r="U28" s="129"/>
      <c r="V28" s="129"/>
      <c r="W28" s="129"/>
      <c r="X28" s="88"/>
      <c r="Y28" s="88"/>
      <c r="Z28" s="88"/>
      <c r="AA28" s="88"/>
      <c r="AE28" s="1" t="s">
        <v>18</v>
      </c>
      <c r="AF28" s="1"/>
      <c r="AG28" s="1" t="e">
        <f>IF(B30&gt;=50,1,0)</f>
        <v>#DIV/0!</v>
      </c>
    </row>
    <row r="29" spans="2:33" ht="15.75" thickBot="1" x14ac:dyDescent="0.3">
      <c r="B29" s="92"/>
      <c r="C29" s="92"/>
      <c r="D29" s="92"/>
      <c r="K29" s="88" t="s">
        <v>20</v>
      </c>
      <c r="L29" s="88"/>
      <c r="M29" s="88"/>
      <c r="N29" s="88" t="s">
        <v>3</v>
      </c>
      <c r="O29" s="88"/>
      <c r="P29" s="130" t="s">
        <v>39</v>
      </c>
      <c r="Q29" s="130"/>
      <c r="R29" s="131" t="s">
        <v>40</v>
      </c>
      <c r="S29" s="131"/>
      <c r="T29" s="130" t="s">
        <v>41</v>
      </c>
      <c r="U29" s="130"/>
      <c r="V29" s="131" t="s">
        <v>42</v>
      </c>
      <c r="W29" s="131"/>
      <c r="X29" s="130" t="s">
        <v>39</v>
      </c>
      <c r="Y29" s="130"/>
      <c r="Z29" s="131" t="s">
        <v>40</v>
      </c>
      <c r="AA29" s="131"/>
      <c r="AE29" s="1" t="s">
        <v>23</v>
      </c>
      <c r="AF29" s="1"/>
      <c r="AG29" s="1" t="e">
        <f>IF(I25&gt;=50,1,0)</f>
        <v>#DIV/0!</v>
      </c>
    </row>
    <row r="30" spans="2:33" ht="15" customHeight="1" x14ac:dyDescent="0.25">
      <c r="B30" s="17" t="e">
        <f>(B25/B20)*100</f>
        <v>#DIV/0!</v>
      </c>
      <c r="C30" s="17" t="e">
        <f>(C25/B20)*100</f>
        <v>#DIV/0!</v>
      </c>
      <c r="D30" s="17" t="e">
        <f>100-(B30+C30)</f>
        <v>#DIV/0!</v>
      </c>
      <c r="K30" s="88"/>
      <c r="L30" s="88"/>
      <c r="M30" s="88"/>
      <c r="N30" s="88"/>
      <c r="O30" s="88"/>
      <c r="P30" s="130"/>
      <c r="Q30" s="130"/>
      <c r="R30" s="131"/>
      <c r="S30" s="131"/>
      <c r="T30" s="130"/>
      <c r="U30" s="130"/>
      <c r="V30" s="131"/>
      <c r="W30" s="131"/>
      <c r="X30" s="130"/>
      <c r="Y30" s="130"/>
      <c r="Z30" s="131"/>
      <c r="AA30" s="131"/>
      <c r="AE30" s="1" t="s">
        <v>19</v>
      </c>
      <c r="AF30" s="1"/>
      <c r="AG30" s="1" t="e">
        <f>SUM(AG28:AG29)</f>
        <v>#DIV/0!</v>
      </c>
    </row>
    <row r="31" spans="2:33" ht="15" customHeight="1" thickBot="1" x14ac:dyDescent="0.3">
      <c r="K31" s="88"/>
      <c r="L31" s="88"/>
      <c r="M31" s="88"/>
      <c r="N31" s="88"/>
      <c r="O31" s="88"/>
      <c r="P31" s="130"/>
      <c r="Q31" s="130"/>
      <c r="R31" s="131"/>
      <c r="S31" s="131"/>
      <c r="T31" s="130"/>
      <c r="U31" s="130"/>
      <c r="V31" s="131"/>
      <c r="W31" s="131"/>
      <c r="X31" s="130"/>
      <c r="Y31" s="130"/>
      <c r="Z31" s="131"/>
      <c r="AA31" s="131"/>
    </row>
    <row r="32" spans="2:33" x14ac:dyDescent="0.25">
      <c r="B32" s="90" t="s">
        <v>53</v>
      </c>
      <c r="C32" s="90" t="s">
        <v>54</v>
      </c>
      <c r="K32" s="88"/>
      <c r="L32" s="88"/>
      <c r="M32" s="88"/>
      <c r="N32" s="88"/>
      <c r="O32" s="88"/>
      <c r="P32" s="130"/>
      <c r="Q32" s="130"/>
      <c r="R32" s="131"/>
      <c r="S32" s="131"/>
      <c r="T32" s="130"/>
      <c r="U32" s="130"/>
      <c r="V32" s="131"/>
      <c r="W32" s="131"/>
      <c r="X32" s="130"/>
      <c r="Y32" s="130"/>
      <c r="Z32" s="131"/>
      <c r="AA32" s="131"/>
      <c r="AE32" s="1" t="s">
        <v>24</v>
      </c>
      <c r="AF32" s="1"/>
      <c r="AG32" s="1" t="e">
        <f>AG28+AG35</f>
        <v>#DIV/0!</v>
      </c>
    </row>
    <row r="33" spans="2:33" ht="15" customHeight="1" x14ac:dyDescent="0.25">
      <c r="B33" s="91"/>
      <c r="C33" s="91"/>
      <c r="K33" s="122" t="s">
        <v>6</v>
      </c>
      <c r="L33" s="123"/>
      <c r="M33" s="124"/>
      <c r="N33" s="87" t="s">
        <v>4</v>
      </c>
      <c r="O33" s="87"/>
      <c r="P33" s="100">
        <f>P9*'Weighting System (Read-Only)'!F6</f>
        <v>0</v>
      </c>
      <c r="Q33" s="100"/>
      <c r="R33" s="100">
        <f>R9*'Weighting System (Read-Only)'!F6</f>
        <v>0</v>
      </c>
      <c r="S33" s="100"/>
      <c r="T33" s="93">
        <f>T9*'Weighting System (Read-Only)'!G6</f>
        <v>0</v>
      </c>
      <c r="U33" s="93"/>
      <c r="V33" s="93">
        <f>V9*'Weighting System (Read-Only)'!G6</f>
        <v>0</v>
      </c>
      <c r="W33" s="93"/>
      <c r="X33" s="100">
        <f>X9*'Weighting System (Read-Only)'!H6</f>
        <v>0</v>
      </c>
      <c r="Y33" s="100"/>
      <c r="Z33" s="100">
        <f>Z9*'Weighting System (Read-Only)'!H6</f>
        <v>0</v>
      </c>
      <c r="AA33" s="100"/>
      <c r="AB33">
        <f>SUM(P33:AA33)</f>
        <v>0</v>
      </c>
    </row>
    <row r="34" spans="2:33" ht="15.75" thickBot="1" x14ac:dyDescent="0.3">
      <c r="B34" s="92"/>
      <c r="C34" s="92"/>
      <c r="K34" s="125" t="s">
        <v>7</v>
      </c>
      <c r="L34" s="126"/>
      <c r="M34" s="127"/>
      <c r="N34" s="87" t="s">
        <v>4</v>
      </c>
      <c r="O34" s="87"/>
      <c r="P34" s="100">
        <f>P10*'Weighting System (Read-Only)'!F7</f>
        <v>0</v>
      </c>
      <c r="Q34" s="100"/>
      <c r="R34" s="100">
        <f>R10*'Weighting System (Read-Only)'!F7</f>
        <v>0</v>
      </c>
      <c r="S34" s="100"/>
      <c r="T34" s="93">
        <f>T10*'Weighting System (Read-Only)'!G7</f>
        <v>0</v>
      </c>
      <c r="U34" s="93"/>
      <c r="V34" s="93">
        <f>V10*'Weighting System (Read-Only)'!G7</f>
        <v>0</v>
      </c>
      <c r="W34" s="93"/>
      <c r="X34" s="100">
        <f>X10*'Weighting System (Read-Only)'!H7</f>
        <v>0</v>
      </c>
      <c r="Y34" s="100"/>
      <c r="Z34" s="100">
        <f>Z10*'Weighting System (Read-Only)'!H7</f>
        <v>0</v>
      </c>
      <c r="AA34" s="100"/>
      <c r="AB34">
        <f>SUM(P34:AA34)</f>
        <v>0</v>
      </c>
    </row>
    <row r="35" spans="2:33" ht="15" customHeight="1" x14ac:dyDescent="0.25">
      <c r="B35" s="17" t="e">
        <f>(B30/(B30+C30))*100</f>
        <v>#DIV/0!</v>
      </c>
      <c r="C35" s="17" t="e">
        <f>(C30/(C30+B30))*100</f>
        <v>#DIV/0!</v>
      </c>
      <c r="P35" s="135"/>
      <c r="Q35" s="135"/>
      <c r="R35" s="135"/>
      <c r="S35" s="135"/>
      <c r="T35" s="94" t="s">
        <v>8</v>
      </c>
      <c r="U35" s="128"/>
      <c r="V35" s="128"/>
      <c r="W35" s="128"/>
      <c r="X35" s="88"/>
      <c r="Y35" s="88"/>
      <c r="Z35" s="88"/>
      <c r="AA35" s="88"/>
      <c r="AE35" s="1" t="s">
        <v>22</v>
      </c>
      <c r="AF35" s="1"/>
      <c r="AG35" s="1" t="e">
        <f>IF(C30&gt;50,1,0)</f>
        <v>#DIV/0!</v>
      </c>
    </row>
    <row r="36" spans="2:33" x14ac:dyDescent="0.25">
      <c r="P36" s="135"/>
      <c r="Q36" s="135"/>
      <c r="R36" s="135"/>
      <c r="S36" s="135"/>
      <c r="T36" s="98"/>
      <c r="U36" s="129"/>
      <c r="V36" s="129"/>
      <c r="W36" s="129"/>
      <c r="X36" s="88"/>
      <c r="Y36" s="88"/>
      <c r="Z36" s="88"/>
      <c r="AA36" s="88"/>
      <c r="AE36" s="1" t="s">
        <v>21</v>
      </c>
      <c r="AF36" s="1"/>
      <c r="AG36" s="1"/>
    </row>
    <row r="37" spans="2:33" x14ac:dyDescent="0.25">
      <c r="K37" s="88" t="s">
        <v>20</v>
      </c>
      <c r="L37" s="88"/>
      <c r="M37" s="88"/>
      <c r="N37" s="88" t="s">
        <v>3</v>
      </c>
      <c r="O37" s="88"/>
      <c r="P37" s="136"/>
      <c r="Q37" s="137"/>
      <c r="R37" s="137"/>
      <c r="S37" s="138"/>
      <c r="T37" s="130" t="s">
        <v>41</v>
      </c>
      <c r="U37" s="130"/>
      <c r="V37" s="131" t="s">
        <v>42</v>
      </c>
      <c r="W37" s="131"/>
      <c r="X37" s="94"/>
      <c r="Y37" s="128"/>
      <c r="Z37" s="128"/>
      <c r="AA37" s="95"/>
      <c r="AE37" s="1" t="e">
        <f>AG29+AG35</f>
        <v>#DIV/0!</v>
      </c>
      <c r="AF37" s="1"/>
      <c r="AG37" s="1"/>
    </row>
    <row r="38" spans="2:33" x14ac:dyDescent="0.25">
      <c r="K38" s="88"/>
      <c r="L38" s="88"/>
      <c r="M38" s="88"/>
      <c r="N38" s="88"/>
      <c r="O38" s="88"/>
      <c r="P38" s="139"/>
      <c r="Q38" s="140"/>
      <c r="R38" s="140"/>
      <c r="S38" s="141"/>
      <c r="T38" s="130"/>
      <c r="U38" s="130"/>
      <c r="V38" s="131"/>
      <c r="W38" s="131"/>
      <c r="X38" s="96"/>
      <c r="Y38" s="145"/>
      <c r="Z38" s="145"/>
      <c r="AA38" s="97"/>
    </row>
    <row r="39" spans="2:33" x14ac:dyDescent="0.25">
      <c r="K39" s="88"/>
      <c r="L39" s="88"/>
      <c r="M39" s="88"/>
      <c r="N39" s="88"/>
      <c r="O39" s="88"/>
      <c r="P39" s="139"/>
      <c r="Q39" s="140"/>
      <c r="R39" s="140"/>
      <c r="S39" s="141"/>
      <c r="T39" s="130"/>
      <c r="U39" s="130"/>
      <c r="V39" s="131"/>
      <c r="W39" s="131"/>
      <c r="X39" s="96"/>
      <c r="Y39" s="145"/>
      <c r="Z39" s="145"/>
      <c r="AA39" s="97"/>
    </row>
    <row r="40" spans="2:33" x14ac:dyDescent="0.25">
      <c r="K40" s="88"/>
      <c r="L40" s="88"/>
      <c r="M40" s="88"/>
      <c r="N40" s="88"/>
      <c r="O40" s="88"/>
      <c r="P40" s="142"/>
      <c r="Q40" s="143"/>
      <c r="R40" s="143"/>
      <c r="S40" s="144"/>
      <c r="T40" s="130"/>
      <c r="U40" s="130"/>
      <c r="V40" s="131"/>
      <c r="W40" s="131"/>
      <c r="X40" s="98"/>
      <c r="Y40" s="129"/>
      <c r="Z40" s="129"/>
      <c r="AA40" s="99"/>
    </row>
    <row r="41" spans="2:33" x14ac:dyDescent="0.25">
      <c r="K41" s="122" t="s">
        <v>6</v>
      </c>
      <c r="L41" s="123"/>
      <c r="M41" s="124"/>
      <c r="N41" s="87" t="s">
        <v>5</v>
      </c>
      <c r="O41" s="87"/>
      <c r="P41" s="120"/>
      <c r="Q41" s="120"/>
      <c r="R41" s="120"/>
      <c r="S41" s="120"/>
      <c r="T41" s="132">
        <f>T17*'Weighting System (Read-Only)'!G8</f>
        <v>0</v>
      </c>
      <c r="U41" s="133"/>
      <c r="V41" s="134">
        <f>V17*'Weighting System (Read-Only)'!G8</f>
        <v>0</v>
      </c>
      <c r="W41" s="133"/>
      <c r="X41" s="16"/>
      <c r="Y41" s="16"/>
      <c r="Z41" s="16"/>
      <c r="AA41" s="16"/>
      <c r="AB41">
        <f t="shared" ref="AB41:AB46" si="5">SUM(P41:AA41)</f>
        <v>0</v>
      </c>
    </row>
    <row r="42" spans="2:33" x14ac:dyDescent="0.25">
      <c r="K42" s="125" t="s">
        <v>7</v>
      </c>
      <c r="L42" s="126"/>
      <c r="M42" s="127"/>
      <c r="N42" s="87" t="s">
        <v>5</v>
      </c>
      <c r="O42" s="87"/>
      <c r="P42" s="120"/>
      <c r="Q42" s="120"/>
      <c r="R42" s="120"/>
      <c r="S42" s="120"/>
      <c r="T42" s="132">
        <f>T18*'Weighting System (Read-Only)'!G9</f>
        <v>0</v>
      </c>
      <c r="U42" s="133"/>
      <c r="V42" s="134">
        <f>V18*'Weighting System (Read-Only)'!G9</f>
        <v>0</v>
      </c>
      <c r="W42" s="133"/>
      <c r="X42" s="16"/>
      <c r="Y42" s="16"/>
      <c r="Z42" s="16"/>
      <c r="AA42" s="16"/>
      <c r="AB42">
        <f t="shared" si="5"/>
        <v>0</v>
      </c>
    </row>
    <row r="43" spans="2:33" x14ac:dyDescent="0.25">
      <c r="K43" s="122" t="s">
        <v>6</v>
      </c>
      <c r="L43" s="123"/>
      <c r="M43" s="124"/>
      <c r="N43" s="87" t="s">
        <v>1</v>
      </c>
      <c r="O43" s="87"/>
      <c r="P43" s="120"/>
      <c r="Q43" s="120"/>
      <c r="R43" s="120"/>
      <c r="S43" s="120"/>
      <c r="T43" s="132">
        <f>T19*'Weighting System (Read-Only)'!G10</f>
        <v>0</v>
      </c>
      <c r="U43" s="133"/>
      <c r="V43" s="134">
        <f>V19*'Weighting System (Read-Only)'!G10</f>
        <v>0</v>
      </c>
      <c r="W43" s="133"/>
      <c r="X43" s="16"/>
      <c r="Y43" s="16"/>
      <c r="Z43" s="16"/>
      <c r="AA43" s="16"/>
      <c r="AB43">
        <f t="shared" si="5"/>
        <v>0</v>
      </c>
    </row>
    <row r="44" spans="2:33" x14ac:dyDescent="0.25">
      <c r="K44" s="125" t="s">
        <v>7</v>
      </c>
      <c r="L44" s="126"/>
      <c r="M44" s="127"/>
      <c r="N44" s="87" t="s">
        <v>1</v>
      </c>
      <c r="O44" s="87"/>
      <c r="P44" s="120"/>
      <c r="Q44" s="120"/>
      <c r="R44" s="120"/>
      <c r="S44" s="120"/>
      <c r="T44" s="132">
        <f>T20*'Weighting System (Read-Only)'!G11</f>
        <v>0</v>
      </c>
      <c r="U44" s="133"/>
      <c r="V44" s="134">
        <f>V20*'Weighting System (Read-Only)'!G11</f>
        <v>0</v>
      </c>
      <c r="W44" s="133"/>
      <c r="X44" s="16"/>
      <c r="Y44" s="16"/>
      <c r="Z44" s="16"/>
      <c r="AA44" s="16"/>
      <c r="AB44">
        <f t="shared" si="5"/>
        <v>0</v>
      </c>
    </row>
    <row r="45" spans="2:33" x14ac:dyDescent="0.25">
      <c r="K45" s="122" t="s">
        <v>6</v>
      </c>
      <c r="L45" s="123"/>
      <c r="M45" s="124"/>
      <c r="N45" s="87" t="s">
        <v>2</v>
      </c>
      <c r="O45" s="87"/>
      <c r="P45" s="120"/>
      <c r="Q45" s="120"/>
      <c r="R45" s="120"/>
      <c r="S45" s="120"/>
      <c r="T45" s="132">
        <f>T21*'Weighting System (Read-Only)'!G12</f>
        <v>0</v>
      </c>
      <c r="U45" s="133"/>
      <c r="V45" s="134">
        <f>V21*'Weighting System (Read-Only)'!G12</f>
        <v>0</v>
      </c>
      <c r="W45" s="133"/>
      <c r="X45" s="16"/>
      <c r="Y45" s="16"/>
      <c r="Z45" s="16"/>
      <c r="AA45" s="16"/>
      <c r="AB45">
        <f t="shared" si="5"/>
        <v>0</v>
      </c>
    </row>
    <row r="46" spans="2:33" x14ac:dyDescent="0.25">
      <c r="K46" s="125" t="s">
        <v>7</v>
      </c>
      <c r="L46" s="126"/>
      <c r="M46" s="127"/>
      <c r="N46" s="87" t="s">
        <v>2</v>
      </c>
      <c r="O46" s="87"/>
      <c r="P46" s="120"/>
      <c r="Q46" s="120"/>
      <c r="R46" s="120"/>
      <c r="S46" s="120"/>
      <c r="T46" s="132">
        <f>T22*'Weighting System (Read-Only)'!G13</f>
        <v>0</v>
      </c>
      <c r="U46" s="133"/>
      <c r="V46" s="134">
        <f>V22*'Weighting System (Read-Only)'!G13</f>
        <v>0</v>
      </c>
      <c r="W46" s="133"/>
      <c r="X46" s="16"/>
      <c r="Y46" s="16"/>
      <c r="Z46" s="16"/>
      <c r="AA46" s="16"/>
      <c r="AB46">
        <f t="shared" si="5"/>
        <v>0</v>
      </c>
    </row>
    <row r="47" spans="2:33" x14ac:dyDescent="0.25">
      <c r="AB47" s="1">
        <f>SUM(AB33:AB46)</f>
        <v>0</v>
      </c>
    </row>
  </sheetData>
  <sheetProtection password="9433" sheet="1" objects="1" scenarios="1"/>
  <mergeCells count="189">
    <mergeCell ref="K44:M44"/>
    <mergeCell ref="N44:O44"/>
    <mergeCell ref="K45:M45"/>
    <mergeCell ref="N45:O45"/>
    <mergeCell ref="K46:M46"/>
    <mergeCell ref="N46:O46"/>
    <mergeCell ref="K41:M41"/>
    <mergeCell ref="N41:O41"/>
    <mergeCell ref="K42:M42"/>
    <mergeCell ref="N42:O42"/>
    <mergeCell ref="K43:M43"/>
    <mergeCell ref="N43:O43"/>
    <mergeCell ref="K33:M33"/>
    <mergeCell ref="N33:O33"/>
    <mergeCell ref="K34:M34"/>
    <mergeCell ref="N34:O34"/>
    <mergeCell ref="K37:M40"/>
    <mergeCell ref="N37:O40"/>
    <mergeCell ref="K22:M22"/>
    <mergeCell ref="N22:O22"/>
    <mergeCell ref="K13:M16"/>
    <mergeCell ref="N13:O16"/>
    <mergeCell ref="K29:M32"/>
    <mergeCell ref="N29:O32"/>
    <mergeCell ref="K19:M19"/>
    <mergeCell ref="N19:O19"/>
    <mergeCell ref="K20:M20"/>
    <mergeCell ref="N20:O20"/>
    <mergeCell ref="K21:M21"/>
    <mergeCell ref="N21:O21"/>
    <mergeCell ref="K10:M10"/>
    <mergeCell ref="N10:O10"/>
    <mergeCell ref="K17:M17"/>
    <mergeCell ref="N17:O17"/>
    <mergeCell ref="K18:M18"/>
    <mergeCell ref="N18:O18"/>
    <mergeCell ref="P1:AA2"/>
    <mergeCell ref="K5:M8"/>
    <mergeCell ref="N5:O8"/>
    <mergeCell ref="K9:M9"/>
    <mergeCell ref="N9:O9"/>
    <mergeCell ref="P17:S17"/>
    <mergeCell ref="T17:U17"/>
    <mergeCell ref="V17:W17"/>
    <mergeCell ref="P18:S18"/>
    <mergeCell ref="T18:U18"/>
    <mergeCell ref="V18:W18"/>
    <mergeCell ref="P11:S12"/>
    <mergeCell ref="T11:W12"/>
    <mergeCell ref="X11:AA12"/>
    <mergeCell ref="P13:S16"/>
    <mergeCell ref="T13:U16"/>
    <mergeCell ref="V13:W16"/>
    <mergeCell ref="X13:AA16"/>
    <mergeCell ref="P46:S46"/>
    <mergeCell ref="T46:U46"/>
    <mergeCell ref="V46:W46"/>
    <mergeCell ref="P35:S36"/>
    <mergeCell ref="T35:W36"/>
    <mergeCell ref="X35:AA36"/>
    <mergeCell ref="P37:S40"/>
    <mergeCell ref="T37:U40"/>
    <mergeCell ref="V37:W40"/>
    <mergeCell ref="X37:AA40"/>
    <mergeCell ref="P44:S44"/>
    <mergeCell ref="T44:U44"/>
    <mergeCell ref="V44:W44"/>
    <mergeCell ref="P34:Q34"/>
    <mergeCell ref="R34:S34"/>
    <mergeCell ref="T34:U34"/>
    <mergeCell ref="V34:W34"/>
    <mergeCell ref="X34:Y34"/>
    <mergeCell ref="Z34:AA34"/>
    <mergeCell ref="P45:S45"/>
    <mergeCell ref="T45:U45"/>
    <mergeCell ref="V45:W45"/>
    <mergeCell ref="X27:AA28"/>
    <mergeCell ref="P29:Q32"/>
    <mergeCell ref="R29:S32"/>
    <mergeCell ref="T29:U32"/>
    <mergeCell ref="V29:W32"/>
    <mergeCell ref="X29:Y32"/>
    <mergeCell ref="Z29:AA32"/>
    <mergeCell ref="P43:S43"/>
    <mergeCell ref="T43:U43"/>
    <mergeCell ref="V43:W43"/>
    <mergeCell ref="P33:Q33"/>
    <mergeCell ref="R33:S33"/>
    <mergeCell ref="T33:U33"/>
    <mergeCell ref="P41:S41"/>
    <mergeCell ref="T41:U41"/>
    <mergeCell ref="V41:W41"/>
    <mergeCell ref="P42:S42"/>
    <mergeCell ref="T42:U42"/>
    <mergeCell ref="V42:W42"/>
    <mergeCell ref="P27:S28"/>
    <mergeCell ref="T27:W28"/>
    <mergeCell ref="V33:W33"/>
    <mergeCell ref="X33:Y33"/>
    <mergeCell ref="Z33:AA33"/>
    <mergeCell ref="T21:U21"/>
    <mergeCell ref="V21:W21"/>
    <mergeCell ref="P22:S22"/>
    <mergeCell ref="T22:U22"/>
    <mergeCell ref="V22:W22"/>
    <mergeCell ref="P19:S19"/>
    <mergeCell ref="T19:U19"/>
    <mergeCell ref="V19:W19"/>
    <mergeCell ref="P20:S20"/>
    <mergeCell ref="T20:U20"/>
    <mergeCell ref="V20:W20"/>
    <mergeCell ref="P10:Q10"/>
    <mergeCell ref="R10:S10"/>
    <mergeCell ref="T10:U10"/>
    <mergeCell ref="V10:W10"/>
    <mergeCell ref="X10:Y10"/>
    <mergeCell ref="Z10:AA10"/>
    <mergeCell ref="P9:Q9"/>
    <mergeCell ref="R9:S9"/>
    <mergeCell ref="T9:U9"/>
    <mergeCell ref="V9:W9"/>
    <mergeCell ref="X9:Y9"/>
    <mergeCell ref="Z9:AA9"/>
    <mergeCell ref="P3:S4"/>
    <mergeCell ref="T3:W4"/>
    <mergeCell ref="X3:AA4"/>
    <mergeCell ref="P5:Q8"/>
    <mergeCell ref="R5:S8"/>
    <mergeCell ref="T5:U8"/>
    <mergeCell ref="V5:W8"/>
    <mergeCell ref="X5:Y8"/>
    <mergeCell ref="Z5:AA8"/>
    <mergeCell ref="C1:E1"/>
    <mergeCell ref="C2:E2"/>
    <mergeCell ref="C3:E3"/>
    <mergeCell ref="B22:D23"/>
    <mergeCell ref="A15:C15"/>
    <mergeCell ref="A16:C16"/>
    <mergeCell ref="A1:B1"/>
    <mergeCell ref="A2:B2"/>
    <mergeCell ref="A3:B3"/>
    <mergeCell ref="A9:C9"/>
    <mergeCell ref="A10:C10"/>
    <mergeCell ref="A11:C11"/>
    <mergeCell ref="A12:C12"/>
    <mergeCell ref="A13:C13"/>
    <mergeCell ref="A14:C14"/>
    <mergeCell ref="D9:E9"/>
    <mergeCell ref="P25:AA26"/>
    <mergeCell ref="D15:E15"/>
    <mergeCell ref="F15:G15"/>
    <mergeCell ref="D16:E16"/>
    <mergeCell ref="F16:G16"/>
    <mergeCell ref="F18:H19"/>
    <mergeCell ref="B18:D19"/>
    <mergeCell ref="D12:E12"/>
    <mergeCell ref="F12:G12"/>
    <mergeCell ref="D13:E13"/>
    <mergeCell ref="F13:G13"/>
    <mergeCell ref="D14:E14"/>
    <mergeCell ref="F14:G14"/>
    <mergeCell ref="H12:I12"/>
    <mergeCell ref="H13:I13"/>
    <mergeCell ref="H14:I14"/>
    <mergeCell ref="H15:I15"/>
    <mergeCell ref="H16:I16"/>
    <mergeCell ref="F20:H20"/>
    <mergeCell ref="F22:G24"/>
    <mergeCell ref="H22:I24"/>
    <mergeCell ref="F25:G25"/>
    <mergeCell ref="B20:D20"/>
    <mergeCell ref="P21:S21"/>
    <mergeCell ref="B32:B34"/>
    <mergeCell ref="C32:C34"/>
    <mergeCell ref="D27:D29"/>
    <mergeCell ref="F9:G9"/>
    <mergeCell ref="D10:E10"/>
    <mergeCell ref="F10:G10"/>
    <mergeCell ref="D11:E11"/>
    <mergeCell ref="F11:G11"/>
    <mergeCell ref="H5:I8"/>
    <mergeCell ref="H9:I9"/>
    <mergeCell ref="H10:I10"/>
    <mergeCell ref="A5:C8"/>
    <mergeCell ref="D5:E8"/>
    <mergeCell ref="F5:G8"/>
    <mergeCell ref="H11:I11"/>
    <mergeCell ref="B27:B29"/>
    <mergeCell ref="C27:C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2"/>
  <sheetViews>
    <sheetView zoomScale="85" zoomScaleNormal="85" zoomScaleSheetLayoutView="70" zoomScalePageLayoutView="30" workbookViewId="0">
      <selection activeCell="A51" sqref="A51"/>
    </sheetView>
  </sheetViews>
  <sheetFormatPr defaultColWidth="11.7109375" defaultRowHeight="15" x14ac:dyDescent="0.25"/>
  <cols>
    <col min="10" max="10" width="2.7109375" customWidth="1"/>
    <col min="11" max="13" width="8.85546875" customWidth="1"/>
    <col min="14" max="19" width="7.28515625" customWidth="1"/>
    <col min="20" max="23" width="7.7109375" customWidth="1"/>
    <col min="24" max="27" width="7.28515625" customWidth="1"/>
    <col min="29" max="51" width="11.7109375" customWidth="1"/>
  </cols>
  <sheetData>
    <row r="1" spans="1:50" ht="15" customHeight="1" thickTop="1" x14ac:dyDescent="0.25">
      <c r="A1" s="149" t="s">
        <v>15</v>
      </c>
      <c r="B1" s="150"/>
      <c r="C1" s="151" t="str">
        <f>'1st Mailing Calcs (Read-Only)'!C1</f>
        <v>XXXXXX</v>
      </c>
      <c r="D1" s="151"/>
      <c r="E1" s="151"/>
      <c r="F1" s="195" t="s">
        <v>48</v>
      </c>
      <c r="G1" s="196"/>
      <c r="H1" s="196"/>
      <c r="I1" s="197"/>
      <c r="K1" s="87" t="s">
        <v>15</v>
      </c>
      <c r="L1" s="87"/>
      <c r="M1" s="121" t="str">
        <f>C1</f>
        <v>XXXXXX</v>
      </c>
      <c r="N1" s="121"/>
      <c r="O1" s="121"/>
      <c r="X1" s="204" t="s">
        <v>48</v>
      </c>
      <c r="Y1" s="205"/>
      <c r="Z1" s="205"/>
      <c r="AA1" s="206"/>
    </row>
    <row r="2" spans="1:50" ht="15" customHeight="1" x14ac:dyDescent="0.25">
      <c r="A2" s="152" t="s">
        <v>16</v>
      </c>
      <c r="B2" s="87"/>
      <c r="C2" s="121" t="str">
        <f>'1st Mailing Calcs (Read-Only)'!C2</f>
        <v>XXXX-XXX-XXX</v>
      </c>
      <c r="D2" s="121"/>
      <c r="E2" s="121"/>
      <c r="F2" s="198"/>
      <c r="G2" s="199"/>
      <c r="H2" s="199"/>
      <c r="I2" s="200"/>
      <c r="K2" s="87" t="s">
        <v>16</v>
      </c>
      <c r="L2" s="87"/>
      <c r="M2" s="121" t="str">
        <f>C2</f>
        <v>XXXX-XXX-XXX</v>
      </c>
      <c r="N2" s="121"/>
      <c r="O2" s="121"/>
      <c r="X2" s="198"/>
      <c r="Y2" s="199"/>
      <c r="Z2" s="199"/>
      <c r="AA2" s="207"/>
    </row>
    <row r="3" spans="1:50" ht="15.75" thickBot="1" x14ac:dyDescent="0.3">
      <c r="A3" s="152" t="s">
        <v>17</v>
      </c>
      <c r="B3" s="87"/>
      <c r="C3" s="121" t="str">
        <f>'1st Mailing Calcs (Read-Only)'!C3</f>
        <v>Barrier XXX</v>
      </c>
      <c r="D3" s="121"/>
      <c r="E3" s="121"/>
      <c r="F3" s="201"/>
      <c r="G3" s="202"/>
      <c r="H3" s="202"/>
      <c r="I3" s="203"/>
      <c r="K3" s="87" t="s">
        <v>17</v>
      </c>
      <c r="L3" s="87"/>
      <c r="M3" s="121" t="str">
        <f>C3</f>
        <v>Barrier XXX</v>
      </c>
      <c r="N3" s="121"/>
      <c r="O3" s="121"/>
      <c r="X3" s="201"/>
      <c r="Y3" s="202"/>
      <c r="Z3" s="202"/>
      <c r="AA3" s="208"/>
    </row>
    <row r="4" spans="1:50" ht="15.6" thickTop="1" thickBot="1" x14ac:dyDescent="0.35">
      <c r="A4" s="24"/>
      <c r="B4" s="25"/>
      <c r="C4" s="25"/>
      <c r="D4" s="25"/>
      <c r="E4" s="25"/>
      <c r="F4" s="25"/>
      <c r="G4" s="25"/>
      <c r="H4" s="25"/>
      <c r="I4" s="26"/>
    </row>
    <row r="5" spans="1:50" x14ac:dyDescent="0.25">
      <c r="A5" s="153" t="s">
        <v>20</v>
      </c>
      <c r="B5" s="154"/>
      <c r="C5" s="154"/>
      <c r="D5" s="154" t="s">
        <v>3</v>
      </c>
      <c r="E5" s="154"/>
      <c r="F5" s="156" t="s">
        <v>29</v>
      </c>
      <c r="G5" s="157"/>
      <c r="H5" s="156" t="s">
        <v>38</v>
      </c>
      <c r="I5" s="110"/>
      <c r="P5" s="101" t="s">
        <v>44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50" x14ac:dyDescent="0.25">
      <c r="A6" s="155"/>
      <c r="B6" s="88"/>
      <c r="C6" s="88"/>
      <c r="D6" s="88"/>
      <c r="E6" s="88"/>
      <c r="F6" s="96"/>
      <c r="G6" s="97"/>
      <c r="H6" s="96"/>
      <c r="I6" s="158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50" x14ac:dyDescent="0.25">
      <c r="A7" s="155"/>
      <c r="B7" s="88"/>
      <c r="C7" s="88"/>
      <c r="D7" s="88"/>
      <c r="E7" s="88"/>
      <c r="F7" s="96"/>
      <c r="G7" s="97"/>
      <c r="H7" s="96"/>
      <c r="I7" s="158"/>
      <c r="P7" s="94" t="s">
        <v>33</v>
      </c>
      <c r="Q7" s="128"/>
      <c r="R7" s="128"/>
      <c r="S7" s="128"/>
      <c r="T7" s="94" t="s">
        <v>8</v>
      </c>
      <c r="U7" s="128"/>
      <c r="V7" s="128"/>
      <c r="W7" s="128"/>
      <c r="X7" s="88" t="s">
        <v>62</v>
      </c>
      <c r="Y7" s="88"/>
      <c r="Z7" s="88"/>
      <c r="AA7" s="88"/>
    </row>
    <row r="8" spans="1:50" x14ac:dyDescent="0.25">
      <c r="A8" s="155"/>
      <c r="B8" s="88"/>
      <c r="C8" s="88"/>
      <c r="D8" s="88"/>
      <c r="E8" s="88"/>
      <c r="F8" s="98"/>
      <c r="G8" s="99"/>
      <c r="H8" s="98"/>
      <c r="I8" s="159"/>
      <c r="P8" s="98"/>
      <c r="Q8" s="129"/>
      <c r="R8" s="129"/>
      <c r="S8" s="129"/>
      <c r="T8" s="98"/>
      <c r="U8" s="129"/>
      <c r="V8" s="129"/>
      <c r="W8" s="129"/>
      <c r="X8" s="88"/>
      <c r="Y8" s="88"/>
      <c r="Z8" s="88"/>
      <c r="AA8" s="88"/>
      <c r="AD8" s="1" t="s">
        <v>12</v>
      </c>
      <c r="AE8" s="1" t="s">
        <v>13</v>
      </c>
      <c r="AF8" s="1" t="s">
        <v>14</v>
      </c>
    </row>
    <row r="9" spans="1:50" x14ac:dyDescent="0.25">
      <c r="A9" s="146" t="s">
        <v>6</v>
      </c>
      <c r="B9" s="123"/>
      <c r="C9" s="124"/>
      <c r="D9" s="87" t="s">
        <v>4</v>
      </c>
      <c r="E9" s="87"/>
      <c r="F9" s="147">
        <f>'1st Mailing Calcs (Read-Only)'!F9:G9</f>
        <v>0</v>
      </c>
      <c r="G9" s="147"/>
      <c r="H9" s="147">
        <f>'1st Mailing Calcs (Read-Only)'!H9:I9</f>
        <v>0</v>
      </c>
      <c r="I9" s="148"/>
      <c r="K9" s="88" t="s">
        <v>20</v>
      </c>
      <c r="L9" s="88"/>
      <c r="M9" s="88"/>
      <c r="N9" s="88" t="s">
        <v>3</v>
      </c>
      <c r="O9" s="88"/>
      <c r="P9" s="130" t="s">
        <v>39</v>
      </c>
      <c r="Q9" s="130"/>
      <c r="R9" s="131" t="s">
        <v>40</v>
      </c>
      <c r="S9" s="131"/>
      <c r="T9" s="130" t="s">
        <v>41</v>
      </c>
      <c r="U9" s="130"/>
      <c r="V9" s="131" t="s">
        <v>42</v>
      </c>
      <c r="W9" s="131"/>
      <c r="X9" s="130" t="s">
        <v>39</v>
      </c>
      <c r="Y9" s="130"/>
      <c r="Z9" s="131" t="s">
        <v>40</v>
      </c>
      <c r="AA9" s="131"/>
      <c r="AD9" s="1">
        <f t="shared" ref="AD9:AD16" si="0">H9</f>
        <v>0</v>
      </c>
      <c r="AE9" s="1">
        <f>SUM(P37:AA37)</f>
        <v>0</v>
      </c>
      <c r="AF9" s="1">
        <f>AD9-AE9</f>
        <v>0</v>
      </c>
    </row>
    <row r="10" spans="1:50" x14ac:dyDescent="0.25">
      <c r="A10" s="160" t="s">
        <v>7</v>
      </c>
      <c r="B10" s="126"/>
      <c r="C10" s="127"/>
      <c r="D10" s="87" t="s">
        <v>4</v>
      </c>
      <c r="E10" s="87"/>
      <c r="F10" s="147">
        <f>'1st Mailing Calcs (Read-Only)'!F10:G10</f>
        <v>0</v>
      </c>
      <c r="G10" s="147"/>
      <c r="H10" s="147">
        <f>'1st Mailing Calcs (Read-Only)'!H10:I10</f>
        <v>0</v>
      </c>
      <c r="I10" s="148"/>
      <c r="K10" s="88"/>
      <c r="L10" s="88"/>
      <c r="M10" s="88"/>
      <c r="N10" s="88"/>
      <c r="O10" s="88"/>
      <c r="P10" s="130"/>
      <c r="Q10" s="130"/>
      <c r="R10" s="131"/>
      <c r="S10" s="131"/>
      <c r="T10" s="130"/>
      <c r="U10" s="130"/>
      <c r="V10" s="131"/>
      <c r="W10" s="131"/>
      <c r="X10" s="130"/>
      <c r="Y10" s="130"/>
      <c r="Z10" s="131"/>
      <c r="AA10" s="131"/>
      <c r="AD10" s="1">
        <f t="shared" si="0"/>
        <v>0</v>
      </c>
      <c r="AE10" s="1">
        <f>SUM(P38:AA38)</f>
        <v>0</v>
      </c>
      <c r="AF10" s="1">
        <f t="shared" ref="AF10:AF16" si="1">AD10-AE10</f>
        <v>0</v>
      </c>
    </row>
    <row r="11" spans="1:50" x14ac:dyDescent="0.25">
      <c r="A11" s="146" t="s">
        <v>6</v>
      </c>
      <c r="B11" s="123"/>
      <c r="C11" s="124"/>
      <c r="D11" s="87" t="s">
        <v>5</v>
      </c>
      <c r="E11" s="87"/>
      <c r="F11" s="147">
        <f>'1st Mailing Calcs (Read-Only)'!F11:G11</f>
        <v>0</v>
      </c>
      <c r="G11" s="147"/>
      <c r="H11" s="147">
        <f>'1st Mailing Calcs (Read-Only)'!H11:I11</f>
        <v>0</v>
      </c>
      <c r="I11" s="148"/>
      <c r="K11" s="88"/>
      <c r="L11" s="88"/>
      <c r="M11" s="88"/>
      <c r="N11" s="88"/>
      <c r="O11" s="88"/>
      <c r="P11" s="130"/>
      <c r="Q11" s="130"/>
      <c r="R11" s="131"/>
      <c r="S11" s="131"/>
      <c r="T11" s="130"/>
      <c r="U11" s="130"/>
      <c r="V11" s="131"/>
      <c r="W11" s="131"/>
      <c r="X11" s="130"/>
      <c r="Y11" s="130"/>
      <c r="Z11" s="131"/>
      <c r="AA11" s="131"/>
      <c r="AD11" s="1">
        <f t="shared" si="0"/>
        <v>0</v>
      </c>
      <c r="AE11" s="1">
        <f t="shared" ref="AE11:AE16" si="2">SUM(P45:AA45)</f>
        <v>0</v>
      </c>
      <c r="AF11" s="1">
        <f t="shared" si="1"/>
        <v>0</v>
      </c>
    </row>
    <row r="12" spans="1:50" x14ac:dyDescent="0.25">
      <c r="A12" s="160" t="s">
        <v>7</v>
      </c>
      <c r="B12" s="126"/>
      <c r="C12" s="127"/>
      <c r="D12" s="87" t="s">
        <v>5</v>
      </c>
      <c r="E12" s="87"/>
      <c r="F12" s="147">
        <f>'1st Mailing Calcs (Read-Only)'!F12:G12</f>
        <v>0</v>
      </c>
      <c r="G12" s="147"/>
      <c r="H12" s="147">
        <f>'1st Mailing Calcs (Read-Only)'!H12:I12</f>
        <v>0</v>
      </c>
      <c r="I12" s="148"/>
      <c r="K12" s="88"/>
      <c r="L12" s="88"/>
      <c r="M12" s="88"/>
      <c r="N12" s="88"/>
      <c r="O12" s="88"/>
      <c r="P12" s="130"/>
      <c r="Q12" s="130"/>
      <c r="R12" s="131"/>
      <c r="S12" s="131"/>
      <c r="T12" s="130"/>
      <c r="U12" s="130"/>
      <c r="V12" s="131"/>
      <c r="W12" s="131"/>
      <c r="X12" s="130"/>
      <c r="Y12" s="130"/>
      <c r="Z12" s="131"/>
      <c r="AA12" s="131"/>
      <c r="AD12" s="1">
        <f t="shared" si="0"/>
        <v>0</v>
      </c>
      <c r="AE12" s="1">
        <f t="shared" si="2"/>
        <v>0</v>
      </c>
      <c r="AF12" s="1">
        <f t="shared" si="1"/>
        <v>0</v>
      </c>
      <c r="AH12" s="209" t="s">
        <v>29</v>
      </c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10"/>
    </row>
    <row r="13" spans="1:50" x14ac:dyDescent="0.25">
      <c r="A13" s="146" t="s">
        <v>6</v>
      </c>
      <c r="B13" s="123"/>
      <c r="C13" s="124"/>
      <c r="D13" s="87" t="s">
        <v>1</v>
      </c>
      <c r="E13" s="87"/>
      <c r="F13" s="147">
        <f>'1st Mailing Calcs (Read-Only)'!F13:G13</f>
        <v>0</v>
      </c>
      <c r="G13" s="147"/>
      <c r="H13" s="147">
        <f>'1st Mailing Calcs (Read-Only)'!H13:I13</f>
        <v>0</v>
      </c>
      <c r="I13" s="148"/>
      <c r="K13" s="122" t="s">
        <v>6</v>
      </c>
      <c r="L13" s="123"/>
      <c r="M13" s="124"/>
      <c r="N13" s="87" t="s">
        <v>4</v>
      </c>
      <c r="O13" s="87"/>
      <c r="P13" s="130">
        <f>'1st Mailing Calcs (Read-Only)'!P9:Q9</f>
        <v>0</v>
      </c>
      <c r="Q13" s="130"/>
      <c r="R13" s="131">
        <f>'1st Mailing Calcs (Read-Only)'!R9:S9</f>
        <v>0</v>
      </c>
      <c r="S13" s="131"/>
      <c r="T13" s="130">
        <f>'1st Mailing Calcs (Read-Only)'!T9:U9</f>
        <v>0</v>
      </c>
      <c r="U13" s="130"/>
      <c r="V13" s="131">
        <f>'1st Mailing Calcs (Read-Only)'!V9:W9</f>
        <v>0</v>
      </c>
      <c r="W13" s="131"/>
      <c r="X13" s="130">
        <f>'1st Mailing Calcs (Read-Only)'!X9:Y9</f>
        <v>0</v>
      </c>
      <c r="Y13" s="130"/>
      <c r="Z13" s="131">
        <f>'1st Mailing Calcs (Read-Only)'!Z9:AA9</f>
        <v>0</v>
      </c>
      <c r="AA13" s="131"/>
      <c r="AD13" s="1">
        <f t="shared" si="0"/>
        <v>0</v>
      </c>
      <c r="AE13" s="1">
        <f t="shared" si="2"/>
        <v>0</v>
      </c>
      <c r="AF13" s="1">
        <f t="shared" si="1"/>
        <v>0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2"/>
    </row>
    <row r="14" spans="1:50" x14ac:dyDescent="0.25">
      <c r="A14" s="160" t="s">
        <v>7</v>
      </c>
      <c r="B14" s="126"/>
      <c r="C14" s="127"/>
      <c r="D14" s="87" t="s">
        <v>1</v>
      </c>
      <c r="E14" s="87"/>
      <c r="F14" s="147">
        <f>'1st Mailing Calcs (Read-Only)'!F14:G14</f>
        <v>0</v>
      </c>
      <c r="G14" s="147"/>
      <c r="H14" s="147">
        <f>'1st Mailing Calcs (Read-Only)'!H14:I14</f>
        <v>0</v>
      </c>
      <c r="I14" s="148"/>
      <c r="K14" s="125" t="s">
        <v>7</v>
      </c>
      <c r="L14" s="126"/>
      <c r="M14" s="127"/>
      <c r="N14" s="87" t="s">
        <v>4</v>
      </c>
      <c r="O14" s="87"/>
      <c r="P14" s="130">
        <f>'1st Mailing Calcs (Read-Only)'!P10:Q10</f>
        <v>0</v>
      </c>
      <c r="Q14" s="130"/>
      <c r="R14" s="131">
        <f>'1st Mailing Calcs (Read-Only)'!R10:S10</f>
        <v>0</v>
      </c>
      <c r="S14" s="131"/>
      <c r="T14" s="130">
        <f>'1st Mailing Calcs (Read-Only)'!T10:U10</f>
        <v>0</v>
      </c>
      <c r="U14" s="130"/>
      <c r="V14" s="131">
        <f>'1st Mailing Calcs (Read-Only)'!V10:W10</f>
        <v>0</v>
      </c>
      <c r="W14" s="131"/>
      <c r="X14" s="130">
        <f>'1st Mailing Calcs (Read-Only)'!X10:Y10</f>
        <v>0</v>
      </c>
      <c r="Y14" s="130"/>
      <c r="Z14" s="131">
        <f>'1st Mailing Calcs (Read-Only)'!Z10:AA10</f>
        <v>0</v>
      </c>
      <c r="AA14" s="131"/>
      <c r="AD14" s="1">
        <f t="shared" si="0"/>
        <v>0</v>
      </c>
      <c r="AE14" s="1">
        <f t="shared" si="2"/>
        <v>0</v>
      </c>
      <c r="AF14" s="1">
        <f t="shared" si="1"/>
        <v>0</v>
      </c>
      <c r="AH14" s="88" t="s">
        <v>20</v>
      </c>
      <c r="AI14" s="88"/>
      <c r="AJ14" s="88"/>
      <c r="AK14" s="88" t="s">
        <v>3</v>
      </c>
      <c r="AL14" s="88"/>
      <c r="AM14" s="94" t="s">
        <v>33</v>
      </c>
      <c r="AN14" s="128"/>
      <c r="AO14" s="128"/>
      <c r="AP14" s="128"/>
      <c r="AQ14" s="94" t="s">
        <v>8</v>
      </c>
      <c r="AR14" s="128"/>
      <c r="AS14" s="128"/>
      <c r="AT14" s="128"/>
      <c r="AU14" s="88" t="s">
        <v>31</v>
      </c>
      <c r="AV14" s="88"/>
      <c r="AW14" s="88"/>
      <c r="AX14" s="88"/>
    </row>
    <row r="15" spans="1:50" x14ac:dyDescent="0.25">
      <c r="A15" s="146" t="s">
        <v>6</v>
      </c>
      <c r="B15" s="123"/>
      <c r="C15" s="124"/>
      <c r="D15" s="87" t="s">
        <v>2</v>
      </c>
      <c r="E15" s="87"/>
      <c r="F15" s="147">
        <f>'1st Mailing Calcs (Read-Only)'!F15:G15</f>
        <v>0</v>
      </c>
      <c r="G15" s="147"/>
      <c r="H15" s="147">
        <f>'1st Mailing Calcs (Read-Only)'!H15:I15</f>
        <v>0</v>
      </c>
      <c r="I15" s="148"/>
      <c r="P15" s="135"/>
      <c r="Q15" s="135"/>
      <c r="R15" s="135"/>
      <c r="S15" s="135"/>
      <c r="T15" s="94" t="s">
        <v>8</v>
      </c>
      <c r="U15" s="128"/>
      <c r="V15" s="128"/>
      <c r="W15" s="128"/>
      <c r="X15" s="88"/>
      <c r="Y15" s="88"/>
      <c r="Z15" s="88"/>
      <c r="AA15" s="88"/>
      <c r="AD15" s="1">
        <f t="shared" si="0"/>
        <v>0</v>
      </c>
      <c r="AE15" s="1">
        <f t="shared" si="2"/>
        <v>0</v>
      </c>
      <c r="AF15" s="1">
        <f t="shared" si="1"/>
        <v>0</v>
      </c>
      <c r="AH15" s="88"/>
      <c r="AI15" s="88"/>
      <c r="AJ15" s="88"/>
      <c r="AK15" s="88"/>
      <c r="AL15" s="88"/>
      <c r="AM15" s="98"/>
      <c r="AN15" s="129"/>
      <c r="AO15" s="129"/>
      <c r="AP15" s="129"/>
      <c r="AQ15" s="98"/>
      <c r="AR15" s="129"/>
      <c r="AS15" s="129"/>
      <c r="AT15" s="129"/>
      <c r="AU15" s="88"/>
      <c r="AV15" s="88"/>
      <c r="AW15" s="88"/>
      <c r="AX15" s="88"/>
    </row>
    <row r="16" spans="1:50" ht="15.75" thickBot="1" x14ac:dyDescent="0.3">
      <c r="A16" s="166" t="s">
        <v>7</v>
      </c>
      <c r="B16" s="167"/>
      <c r="C16" s="168"/>
      <c r="D16" s="169" t="s">
        <v>2</v>
      </c>
      <c r="E16" s="169"/>
      <c r="F16" s="170">
        <f>'1st Mailing Calcs (Read-Only)'!F16:G16</f>
        <v>0</v>
      </c>
      <c r="G16" s="170"/>
      <c r="H16" s="170">
        <f>'1st Mailing Calcs (Read-Only)'!H16:I16</f>
        <v>0</v>
      </c>
      <c r="I16" s="171"/>
      <c r="P16" s="135"/>
      <c r="Q16" s="135"/>
      <c r="R16" s="135"/>
      <c r="S16" s="135"/>
      <c r="T16" s="98"/>
      <c r="U16" s="129"/>
      <c r="V16" s="129"/>
      <c r="W16" s="129"/>
      <c r="X16" s="88"/>
      <c r="Y16" s="88"/>
      <c r="Z16" s="88"/>
      <c r="AA16" s="88"/>
      <c r="AD16" s="1">
        <f t="shared" si="0"/>
        <v>0</v>
      </c>
      <c r="AE16" s="1">
        <f t="shared" si="2"/>
        <v>0</v>
      </c>
      <c r="AF16" s="1">
        <f t="shared" si="1"/>
        <v>0</v>
      </c>
      <c r="AH16" s="88"/>
      <c r="AI16" s="88"/>
      <c r="AJ16" s="88"/>
      <c r="AK16" s="88"/>
      <c r="AL16" s="88"/>
      <c r="AM16" s="94" t="s">
        <v>30</v>
      </c>
      <c r="AN16" s="128"/>
      <c r="AO16" s="128"/>
      <c r="AP16" s="95"/>
      <c r="AQ16" s="94" t="s">
        <v>30</v>
      </c>
      <c r="AR16" s="128"/>
      <c r="AS16" s="94" t="s">
        <v>35</v>
      </c>
      <c r="AT16" s="128"/>
      <c r="AU16" s="94" t="s">
        <v>32</v>
      </c>
      <c r="AV16" s="128"/>
      <c r="AW16" s="128"/>
      <c r="AX16" s="95"/>
    </row>
    <row r="17" spans="1:50" ht="15.75" thickBot="1" x14ac:dyDescent="0.3">
      <c r="A17" s="24"/>
      <c r="B17" s="25"/>
      <c r="C17" s="25"/>
      <c r="D17" s="25"/>
      <c r="E17" s="25"/>
      <c r="F17" s="25"/>
      <c r="G17" s="25"/>
      <c r="H17" s="25"/>
      <c r="I17" s="26"/>
      <c r="K17" s="88" t="s">
        <v>20</v>
      </c>
      <c r="L17" s="88"/>
      <c r="M17" s="88"/>
      <c r="N17" s="88" t="s">
        <v>3</v>
      </c>
      <c r="O17" s="88"/>
      <c r="P17" s="136"/>
      <c r="Q17" s="137"/>
      <c r="R17" s="137"/>
      <c r="S17" s="138"/>
      <c r="T17" s="130" t="s">
        <v>41</v>
      </c>
      <c r="U17" s="130"/>
      <c r="V17" s="131" t="s">
        <v>42</v>
      </c>
      <c r="W17" s="131"/>
      <c r="X17" s="94"/>
      <c r="Y17" s="128"/>
      <c r="Z17" s="128"/>
      <c r="AA17" s="95"/>
      <c r="AD17" s="1"/>
      <c r="AE17" s="1"/>
      <c r="AF17" s="1"/>
      <c r="AH17" s="88"/>
      <c r="AI17" s="88"/>
      <c r="AJ17" s="88"/>
      <c r="AK17" s="88"/>
      <c r="AL17" s="88"/>
      <c r="AM17" s="96"/>
      <c r="AN17" s="145"/>
      <c r="AO17" s="145"/>
      <c r="AP17" s="97"/>
      <c r="AQ17" s="96"/>
      <c r="AR17" s="145"/>
      <c r="AS17" s="96"/>
      <c r="AT17" s="145"/>
      <c r="AU17" s="96"/>
      <c r="AV17" s="145"/>
      <c r="AW17" s="145"/>
      <c r="AX17" s="97"/>
    </row>
    <row r="18" spans="1:50" ht="15" customHeight="1" x14ac:dyDescent="0.25">
      <c r="A18" s="24"/>
      <c r="B18" s="108" t="s">
        <v>46</v>
      </c>
      <c r="C18" s="109"/>
      <c r="D18" s="110"/>
      <c r="E18" s="25"/>
      <c r="F18" s="29"/>
      <c r="G18" s="29"/>
      <c r="H18" s="29"/>
      <c r="I18" s="30"/>
      <c r="K18" s="88"/>
      <c r="L18" s="88"/>
      <c r="M18" s="88"/>
      <c r="N18" s="88"/>
      <c r="O18" s="88"/>
      <c r="P18" s="139"/>
      <c r="Q18" s="140"/>
      <c r="R18" s="140"/>
      <c r="S18" s="141"/>
      <c r="T18" s="130"/>
      <c r="U18" s="130"/>
      <c r="V18" s="131"/>
      <c r="W18" s="131"/>
      <c r="X18" s="96"/>
      <c r="Y18" s="145"/>
      <c r="Z18" s="145"/>
      <c r="AA18" s="97"/>
      <c r="AD18" s="1">
        <f>SUM(AD9:AD17)</f>
        <v>0</v>
      </c>
      <c r="AE18" s="1">
        <f>SUM(AE9:AE17)</f>
        <v>0</v>
      </c>
      <c r="AF18" s="1">
        <f>SUM(AF9:AF17)</f>
        <v>0</v>
      </c>
      <c r="AH18" s="88"/>
      <c r="AI18" s="88"/>
      <c r="AJ18" s="88"/>
      <c r="AK18" s="88"/>
      <c r="AL18" s="88"/>
      <c r="AM18" s="96"/>
      <c r="AN18" s="145"/>
      <c r="AO18" s="145"/>
      <c r="AP18" s="97"/>
      <c r="AQ18" s="96"/>
      <c r="AR18" s="145"/>
      <c r="AS18" s="96"/>
      <c r="AT18" s="145"/>
      <c r="AU18" s="96"/>
      <c r="AV18" s="145"/>
      <c r="AW18" s="145"/>
      <c r="AX18" s="97"/>
    </row>
    <row r="19" spans="1:50" ht="15.75" thickBot="1" x14ac:dyDescent="0.3">
      <c r="A19" s="24"/>
      <c r="B19" s="161"/>
      <c r="C19" s="145"/>
      <c r="D19" s="158"/>
      <c r="E19" s="25"/>
      <c r="F19" s="29"/>
      <c r="G19" s="29"/>
      <c r="H19" s="29"/>
      <c r="I19" s="30"/>
      <c r="K19" s="88"/>
      <c r="L19" s="88"/>
      <c r="M19" s="88"/>
      <c r="N19" s="88"/>
      <c r="O19" s="88"/>
      <c r="P19" s="139"/>
      <c r="Q19" s="140"/>
      <c r="R19" s="140"/>
      <c r="S19" s="141"/>
      <c r="T19" s="130"/>
      <c r="U19" s="130"/>
      <c r="V19" s="131"/>
      <c r="W19" s="131"/>
      <c r="X19" s="96"/>
      <c r="Y19" s="145"/>
      <c r="Z19" s="145"/>
      <c r="AA19" s="97"/>
      <c r="AH19" s="88"/>
      <c r="AI19" s="88"/>
      <c r="AJ19" s="88"/>
      <c r="AK19" s="88"/>
      <c r="AL19" s="88"/>
      <c r="AM19" s="98"/>
      <c r="AN19" s="129"/>
      <c r="AO19" s="129"/>
      <c r="AP19" s="99"/>
      <c r="AQ19" s="98"/>
      <c r="AR19" s="129"/>
      <c r="AS19" s="98"/>
      <c r="AT19" s="129"/>
      <c r="AU19" s="98"/>
      <c r="AV19" s="129"/>
      <c r="AW19" s="129"/>
      <c r="AX19" s="99"/>
    </row>
    <row r="20" spans="1:50" ht="15.75" thickBot="1" x14ac:dyDescent="0.3">
      <c r="A20" s="24"/>
      <c r="B20" s="172">
        <f>'1st Mailing Calcs (Read-Only)'!B20:D20</f>
        <v>0</v>
      </c>
      <c r="C20" s="173"/>
      <c r="D20" s="174"/>
      <c r="E20" s="25"/>
      <c r="F20" s="31"/>
      <c r="G20" s="31"/>
      <c r="H20" s="31"/>
      <c r="I20" s="32"/>
      <c r="K20" s="88"/>
      <c r="L20" s="88"/>
      <c r="M20" s="88"/>
      <c r="N20" s="88"/>
      <c r="O20" s="88"/>
      <c r="P20" s="142"/>
      <c r="Q20" s="143"/>
      <c r="R20" s="143"/>
      <c r="S20" s="144"/>
      <c r="T20" s="130"/>
      <c r="U20" s="130"/>
      <c r="V20" s="131"/>
      <c r="W20" s="131"/>
      <c r="X20" s="98"/>
      <c r="Y20" s="129"/>
      <c r="Z20" s="129"/>
      <c r="AA20" s="99"/>
      <c r="AH20" s="122" t="s">
        <v>6</v>
      </c>
      <c r="AI20" s="123"/>
      <c r="AJ20" s="124"/>
      <c r="AK20" s="87" t="s">
        <v>4</v>
      </c>
      <c r="AL20" s="87"/>
      <c r="AM20" s="190">
        <f>'Input Number of Letters Sent '!F9</f>
        <v>0</v>
      </c>
      <c r="AN20" s="191"/>
      <c r="AO20" s="191"/>
      <c r="AP20" s="192"/>
      <c r="AQ20" s="193">
        <f>'Input Number of Letters Sent '!J9</f>
        <v>0</v>
      </c>
      <c r="AR20" s="194"/>
      <c r="AS20" s="193">
        <f>'Input Number of Letters Sent '!L9</f>
        <v>0</v>
      </c>
      <c r="AT20" s="194"/>
      <c r="AU20" s="190">
        <f>'Input Number of Letters Sent '!N9</f>
        <v>0</v>
      </c>
      <c r="AV20" s="191"/>
      <c r="AW20" s="191"/>
      <c r="AX20" s="192"/>
    </row>
    <row r="21" spans="1:50" ht="15.75" thickBot="1" x14ac:dyDescent="0.3">
      <c r="A21" s="24"/>
      <c r="B21" s="25"/>
      <c r="C21" s="25"/>
      <c r="D21" s="25"/>
      <c r="E21" s="25"/>
      <c r="F21" s="25"/>
      <c r="G21" s="25"/>
      <c r="H21" s="25"/>
      <c r="I21" s="26"/>
      <c r="K21" s="122" t="s">
        <v>6</v>
      </c>
      <c r="L21" s="123"/>
      <c r="M21" s="124"/>
      <c r="N21" s="87" t="s">
        <v>5</v>
      </c>
      <c r="O21" s="87"/>
      <c r="P21" s="120"/>
      <c r="Q21" s="120"/>
      <c r="R21" s="120"/>
      <c r="S21" s="120"/>
      <c r="T21" s="162">
        <f>'1st Mailing Calcs (Read-Only)'!T17:U17</f>
        <v>0</v>
      </c>
      <c r="U21" s="163"/>
      <c r="V21" s="164">
        <f>'1st Mailing Calcs (Read-Only)'!V17:W17</f>
        <v>0</v>
      </c>
      <c r="W21" s="165"/>
      <c r="X21" s="16"/>
      <c r="Y21" s="16"/>
      <c r="Z21" s="16"/>
      <c r="AA21" s="16"/>
      <c r="AH21" s="125" t="s">
        <v>7</v>
      </c>
      <c r="AI21" s="126"/>
      <c r="AJ21" s="127"/>
      <c r="AK21" s="87" t="s">
        <v>4</v>
      </c>
      <c r="AL21" s="87"/>
      <c r="AM21" s="190">
        <f>'Input Number of Letters Sent '!F10</f>
        <v>0</v>
      </c>
      <c r="AN21" s="191"/>
      <c r="AO21" s="191"/>
      <c r="AP21" s="192"/>
      <c r="AQ21" s="193">
        <f>'Input Number of Letters Sent '!J10</f>
        <v>0</v>
      </c>
      <c r="AR21" s="194"/>
      <c r="AS21" s="193">
        <f>'Input Number of Letters Sent '!L10</f>
        <v>0</v>
      </c>
      <c r="AT21" s="194"/>
      <c r="AU21" s="190">
        <f>'Input Number of Letters Sent '!N10</f>
        <v>0</v>
      </c>
      <c r="AV21" s="191"/>
      <c r="AW21" s="191"/>
      <c r="AX21" s="192"/>
    </row>
    <row r="22" spans="1:50" ht="15" customHeight="1" x14ac:dyDescent="0.25">
      <c r="A22" s="24"/>
      <c r="B22" s="108" t="s">
        <v>47</v>
      </c>
      <c r="C22" s="109"/>
      <c r="D22" s="110"/>
      <c r="E22" s="25"/>
      <c r="F22" s="102" t="s">
        <v>27</v>
      </c>
      <c r="G22" s="114"/>
      <c r="H22" s="102" t="s">
        <v>26</v>
      </c>
      <c r="I22" s="104"/>
      <c r="K22" s="125" t="s">
        <v>7</v>
      </c>
      <c r="L22" s="126"/>
      <c r="M22" s="127"/>
      <c r="N22" s="87" t="s">
        <v>5</v>
      </c>
      <c r="O22" s="87"/>
      <c r="P22" s="120"/>
      <c r="Q22" s="120"/>
      <c r="R22" s="120"/>
      <c r="S22" s="120"/>
      <c r="T22" s="162">
        <f>'1st Mailing Calcs (Read-Only)'!T18:U18</f>
        <v>0</v>
      </c>
      <c r="U22" s="163"/>
      <c r="V22" s="164">
        <f>'1st Mailing Calcs (Read-Only)'!V18:W18</f>
        <v>0</v>
      </c>
      <c r="W22" s="165"/>
      <c r="X22" s="16"/>
      <c r="Y22" s="16"/>
      <c r="Z22" s="16"/>
      <c r="AA22" s="16"/>
      <c r="AH22" s="94" t="s">
        <v>20</v>
      </c>
      <c r="AI22" s="128"/>
      <c r="AJ22" s="95"/>
      <c r="AK22" s="94" t="s">
        <v>3</v>
      </c>
      <c r="AL22" s="95"/>
      <c r="AM22" s="135"/>
      <c r="AN22" s="135"/>
      <c r="AO22" s="135"/>
      <c r="AP22" s="135"/>
      <c r="AQ22" s="94" t="s">
        <v>8</v>
      </c>
      <c r="AR22" s="128"/>
      <c r="AS22" s="128"/>
      <c r="AT22" s="128"/>
      <c r="AU22" s="88"/>
      <c r="AV22" s="88"/>
      <c r="AW22" s="88"/>
      <c r="AX22" s="88"/>
    </row>
    <row r="23" spans="1:50" ht="15.75" customHeight="1" thickBot="1" x14ac:dyDescent="0.3">
      <c r="A23" s="24"/>
      <c r="B23" s="111"/>
      <c r="C23" s="112"/>
      <c r="D23" s="113"/>
      <c r="E23" s="25"/>
      <c r="F23" s="115"/>
      <c r="G23" s="116"/>
      <c r="H23" s="115"/>
      <c r="I23" s="118"/>
      <c r="K23" s="122" t="s">
        <v>6</v>
      </c>
      <c r="L23" s="123"/>
      <c r="M23" s="124"/>
      <c r="N23" s="87" t="s">
        <v>1</v>
      </c>
      <c r="O23" s="87"/>
      <c r="P23" s="120"/>
      <c r="Q23" s="120"/>
      <c r="R23" s="120"/>
      <c r="S23" s="120"/>
      <c r="T23" s="162">
        <f>'1st Mailing Calcs (Read-Only)'!T19:U19</f>
        <v>0</v>
      </c>
      <c r="U23" s="163"/>
      <c r="V23" s="164">
        <f>'1st Mailing Calcs (Read-Only)'!V19:W19</f>
        <v>0</v>
      </c>
      <c r="W23" s="165"/>
      <c r="X23" s="16"/>
      <c r="Y23" s="16"/>
      <c r="Z23" s="16"/>
      <c r="AA23" s="16"/>
      <c r="AH23" s="96"/>
      <c r="AI23" s="145"/>
      <c r="AJ23" s="97"/>
      <c r="AK23" s="96"/>
      <c r="AL23" s="97"/>
      <c r="AM23" s="135"/>
      <c r="AN23" s="135"/>
      <c r="AO23" s="135"/>
      <c r="AP23" s="135"/>
      <c r="AQ23" s="98"/>
      <c r="AR23" s="129"/>
      <c r="AS23" s="129"/>
      <c r="AT23" s="129"/>
      <c r="AU23" s="88"/>
      <c r="AV23" s="88"/>
      <c r="AW23" s="88"/>
      <c r="AX23" s="88"/>
    </row>
    <row r="24" spans="1:50" ht="15.75" thickBot="1" x14ac:dyDescent="0.3">
      <c r="A24" s="24"/>
      <c r="B24" s="12" t="s">
        <v>9</v>
      </c>
      <c r="C24" s="9" t="s">
        <v>10</v>
      </c>
      <c r="D24" s="11" t="s">
        <v>25</v>
      </c>
      <c r="E24" s="25"/>
      <c r="F24" s="105"/>
      <c r="G24" s="117"/>
      <c r="H24" s="105"/>
      <c r="I24" s="107"/>
      <c r="K24" s="125" t="s">
        <v>7</v>
      </c>
      <c r="L24" s="126"/>
      <c r="M24" s="127"/>
      <c r="N24" s="87" t="s">
        <v>1</v>
      </c>
      <c r="O24" s="87"/>
      <c r="P24" s="120"/>
      <c r="Q24" s="120"/>
      <c r="R24" s="120"/>
      <c r="S24" s="120"/>
      <c r="T24" s="162">
        <f>'1st Mailing Calcs (Read-Only)'!T20:U20</f>
        <v>0</v>
      </c>
      <c r="U24" s="163"/>
      <c r="V24" s="164">
        <f>'1st Mailing Calcs (Read-Only)'!V20:W20</f>
        <v>0</v>
      </c>
      <c r="W24" s="165"/>
      <c r="X24" s="16"/>
      <c r="Y24" s="16"/>
      <c r="Z24" s="16"/>
      <c r="AA24" s="16"/>
      <c r="AD24" t="s">
        <v>11</v>
      </c>
      <c r="AH24" s="96"/>
      <c r="AI24" s="145"/>
      <c r="AJ24" s="97"/>
      <c r="AK24" s="96"/>
      <c r="AL24" s="97"/>
      <c r="AM24" s="136"/>
      <c r="AN24" s="137"/>
      <c r="AO24" s="137"/>
      <c r="AP24" s="138"/>
      <c r="AQ24" s="94" t="s">
        <v>30</v>
      </c>
      <c r="AR24" s="128"/>
      <c r="AS24" s="94" t="s">
        <v>34</v>
      </c>
      <c r="AT24" s="128"/>
      <c r="AU24" s="94"/>
      <c r="AV24" s="128"/>
      <c r="AW24" s="128"/>
      <c r="AX24" s="95"/>
    </row>
    <row r="25" spans="1:50" ht="15" customHeight="1" thickBot="1" x14ac:dyDescent="0.3">
      <c r="A25" s="24"/>
      <c r="B25" s="6">
        <f>'1st Mailing Calcs (Read-Only)'!B25</f>
        <v>0</v>
      </c>
      <c r="C25" s="7">
        <f>'1st Mailing Calcs (Read-Only)'!C25</f>
        <v>0</v>
      </c>
      <c r="D25" s="15">
        <f>'1st Mailing Calcs (Read-Only)'!D25</f>
        <v>0</v>
      </c>
      <c r="E25" s="25"/>
      <c r="F25" s="172">
        <f>'1st Mailing Calcs (Read-Only)'!F25:G25</f>
        <v>0</v>
      </c>
      <c r="G25" s="174"/>
      <c r="H25" s="19" t="e">
        <f>(D25/B20)*100</f>
        <v>#DIV/0!</v>
      </c>
      <c r="I25" s="15" t="e">
        <f>INT(H25)</f>
        <v>#DIV/0!</v>
      </c>
      <c r="K25" s="122" t="s">
        <v>6</v>
      </c>
      <c r="L25" s="123"/>
      <c r="M25" s="124"/>
      <c r="N25" s="87" t="s">
        <v>2</v>
      </c>
      <c r="O25" s="87"/>
      <c r="P25" s="120"/>
      <c r="Q25" s="120"/>
      <c r="R25" s="120"/>
      <c r="S25" s="120"/>
      <c r="T25" s="162">
        <f>'1st Mailing Calcs (Read-Only)'!T21:U21</f>
        <v>0</v>
      </c>
      <c r="U25" s="163"/>
      <c r="V25" s="164">
        <f>'1st Mailing Calcs (Read-Only)'!V21:W21</f>
        <v>0</v>
      </c>
      <c r="W25" s="165"/>
      <c r="X25" s="16"/>
      <c r="Y25" s="16"/>
      <c r="Z25" s="16"/>
      <c r="AA25" s="16"/>
      <c r="AD25" s="3" t="e">
        <f>(D25/B20)*100</f>
        <v>#DIV/0!</v>
      </c>
      <c r="AE25" s="4" t="e">
        <f>INT(AD25)</f>
        <v>#DIV/0!</v>
      </c>
      <c r="AH25" s="96"/>
      <c r="AI25" s="145"/>
      <c r="AJ25" s="97"/>
      <c r="AK25" s="96"/>
      <c r="AL25" s="97"/>
      <c r="AM25" s="139"/>
      <c r="AN25" s="140"/>
      <c r="AO25" s="140"/>
      <c r="AP25" s="141"/>
      <c r="AQ25" s="96"/>
      <c r="AR25" s="145"/>
      <c r="AS25" s="96"/>
      <c r="AT25" s="145"/>
      <c r="AU25" s="96"/>
      <c r="AV25" s="145"/>
      <c r="AW25" s="145"/>
      <c r="AX25" s="97"/>
    </row>
    <row r="26" spans="1:50" ht="15.75" thickBot="1" x14ac:dyDescent="0.3">
      <c r="A26" s="24"/>
      <c r="B26" s="25"/>
      <c r="C26" s="25"/>
      <c r="D26" s="25"/>
      <c r="E26" s="25"/>
      <c r="F26" s="25"/>
      <c r="G26" s="25"/>
      <c r="H26" s="25"/>
      <c r="I26" s="26"/>
      <c r="K26" s="125" t="s">
        <v>7</v>
      </c>
      <c r="L26" s="126"/>
      <c r="M26" s="127"/>
      <c r="N26" s="87" t="s">
        <v>2</v>
      </c>
      <c r="O26" s="87"/>
      <c r="P26" s="120"/>
      <c r="Q26" s="120"/>
      <c r="R26" s="120"/>
      <c r="S26" s="120"/>
      <c r="T26" s="162">
        <f>'1st Mailing Calcs (Read-Only)'!T22:U22</f>
        <v>0</v>
      </c>
      <c r="U26" s="163"/>
      <c r="V26" s="164">
        <f>'1st Mailing Calcs (Read-Only)'!V22:W22</f>
        <v>0</v>
      </c>
      <c r="W26" s="165"/>
      <c r="X26" s="16"/>
      <c r="Y26" s="16"/>
      <c r="Z26" s="16"/>
      <c r="AA26" s="16"/>
      <c r="AH26" s="96"/>
      <c r="AI26" s="145"/>
      <c r="AJ26" s="97"/>
      <c r="AK26" s="96"/>
      <c r="AL26" s="97"/>
      <c r="AM26" s="139"/>
      <c r="AN26" s="140"/>
      <c r="AO26" s="140"/>
      <c r="AP26" s="141"/>
      <c r="AQ26" s="96"/>
      <c r="AR26" s="145"/>
      <c r="AS26" s="96"/>
      <c r="AT26" s="145"/>
      <c r="AU26" s="96"/>
      <c r="AV26" s="145"/>
      <c r="AW26" s="145"/>
      <c r="AX26" s="97"/>
    </row>
    <row r="27" spans="1:50" ht="15.75" customHeight="1" x14ac:dyDescent="0.25">
      <c r="A27" s="24"/>
      <c r="B27" s="90" t="s">
        <v>51</v>
      </c>
      <c r="C27" s="90" t="s">
        <v>52</v>
      </c>
      <c r="D27" s="90" t="s">
        <v>55</v>
      </c>
      <c r="E27" s="25"/>
      <c r="F27" s="25"/>
      <c r="G27" s="25"/>
      <c r="H27" s="25"/>
      <c r="I27" s="26"/>
      <c r="AH27" s="98"/>
      <c r="AI27" s="129"/>
      <c r="AJ27" s="99"/>
      <c r="AK27" s="98"/>
      <c r="AL27" s="99"/>
      <c r="AM27" s="142"/>
      <c r="AN27" s="143"/>
      <c r="AO27" s="143"/>
      <c r="AP27" s="144"/>
      <c r="AQ27" s="98"/>
      <c r="AR27" s="129"/>
      <c r="AS27" s="98"/>
      <c r="AT27" s="129"/>
      <c r="AU27" s="98"/>
      <c r="AV27" s="129"/>
      <c r="AW27" s="129"/>
      <c r="AX27" s="99"/>
    </row>
    <row r="28" spans="1:50" x14ac:dyDescent="0.25">
      <c r="A28" s="24"/>
      <c r="B28" s="91"/>
      <c r="C28" s="91"/>
      <c r="D28" s="91"/>
      <c r="E28" s="25"/>
      <c r="F28" s="25"/>
      <c r="G28" s="25"/>
      <c r="H28" s="25"/>
      <c r="I28" s="26"/>
      <c r="AD28" s="1" t="s">
        <v>18</v>
      </c>
      <c r="AE28" s="1"/>
      <c r="AF28" s="1" t="e">
        <f>IF(B30&gt;=50,1,0)</f>
        <v>#DIV/0!</v>
      </c>
      <c r="AH28" s="122" t="s">
        <v>6</v>
      </c>
      <c r="AI28" s="123"/>
      <c r="AJ28" s="124"/>
      <c r="AK28" s="213" t="s">
        <v>5</v>
      </c>
      <c r="AL28" s="214"/>
      <c r="AM28" s="120"/>
      <c r="AN28" s="120"/>
      <c r="AO28" s="120"/>
      <c r="AP28" s="120"/>
      <c r="AQ28" s="193">
        <f>'Input Number of Letters Sent '!J17</f>
        <v>0</v>
      </c>
      <c r="AR28" s="194"/>
      <c r="AS28" s="193">
        <f>'Input Number of Letters Sent '!L17</f>
        <v>0</v>
      </c>
      <c r="AT28" s="194"/>
      <c r="AU28" s="16"/>
      <c r="AV28" s="16"/>
      <c r="AW28" s="16"/>
      <c r="AX28" s="16"/>
    </row>
    <row r="29" spans="1:50" ht="15.75" thickBot="1" x14ac:dyDescent="0.3">
      <c r="A29" s="24"/>
      <c r="B29" s="92"/>
      <c r="C29" s="92"/>
      <c r="D29" s="92"/>
      <c r="E29" s="25"/>
      <c r="F29" s="25"/>
      <c r="G29" s="25"/>
      <c r="H29" s="25"/>
      <c r="I29" s="26"/>
      <c r="P29" s="101" t="s">
        <v>45</v>
      </c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D29" s="1" t="s">
        <v>23</v>
      </c>
      <c r="AE29" s="1"/>
      <c r="AF29" s="1" t="e">
        <f>IF(I25&gt;=50,1,0)</f>
        <v>#DIV/0!</v>
      </c>
      <c r="AH29" s="125" t="s">
        <v>7</v>
      </c>
      <c r="AI29" s="126"/>
      <c r="AJ29" s="127"/>
      <c r="AK29" s="213" t="s">
        <v>5</v>
      </c>
      <c r="AL29" s="214"/>
      <c r="AM29" s="120"/>
      <c r="AN29" s="120"/>
      <c r="AO29" s="120"/>
      <c r="AP29" s="120"/>
      <c r="AQ29" s="193">
        <f>'Input Number of Letters Sent '!J18</f>
        <v>0</v>
      </c>
      <c r="AR29" s="194"/>
      <c r="AS29" s="193">
        <f>'Input Number of Letters Sent '!L18</f>
        <v>0</v>
      </c>
      <c r="AT29" s="194"/>
      <c r="AU29" s="16"/>
      <c r="AV29" s="16"/>
      <c r="AW29" s="16"/>
      <c r="AX29" s="16"/>
    </row>
    <row r="30" spans="1:50" ht="15.75" thickBot="1" x14ac:dyDescent="0.3">
      <c r="A30" s="24"/>
      <c r="B30" s="10" t="e">
        <f>(B25/B20)*100</f>
        <v>#DIV/0!</v>
      </c>
      <c r="C30" s="8" t="e">
        <f>(C25/B20)*100</f>
        <v>#DIV/0!</v>
      </c>
      <c r="D30" s="21" t="e">
        <f>100-(B30+C30)</f>
        <v>#DIV/0!</v>
      </c>
      <c r="E30" s="25"/>
      <c r="F30" s="25"/>
      <c r="G30" s="25"/>
      <c r="H30" s="25"/>
      <c r="I30" s="26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D30" s="1" t="s">
        <v>19</v>
      </c>
      <c r="AE30" s="1"/>
      <c r="AF30" s="1" t="e">
        <f>SUM(AF28:AF29)</f>
        <v>#DIV/0!</v>
      </c>
      <c r="AH30" s="122" t="s">
        <v>6</v>
      </c>
      <c r="AI30" s="123"/>
      <c r="AJ30" s="124"/>
      <c r="AK30" s="87" t="s">
        <v>1</v>
      </c>
      <c r="AL30" s="87"/>
      <c r="AM30" s="120"/>
      <c r="AN30" s="120"/>
      <c r="AO30" s="120"/>
      <c r="AP30" s="120"/>
      <c r="AQ30" s="193">
        <f>'Input Number of Letters Sent '!J19</f>
        <v>0</v>
      </c>
      <c r="AR30" s="194"/>
      <c r="AS30" s="193">
        <f>'Input Number of Letters Sent '!L19</f>
        <v>0</v>
      </c>
      <c r="AT30" s="194"/>
      <c r="AU30" s="16"/>
      <c r="AV30" s="16"/>
      <c r="AW30" s="16"/>
      <c r="AX30" s="16"/>
    </row>
    <row r="31" spans="1:50" ht="15" customHeight="1" thickBot="1" x14ac:dyDescent="0.3">
      <c r="A31" s="24"/>
      <c r="B31" s="25"/>
      <c r="C31" s="25"/>
      <c r="D31" s="25"/>
      <c r="E31" s="25"/>
      <c r="F31" s="25"/>
      <c r="G31" s="25"/>
      <c r="H31" s="25"/>
      <c r="I31" s="26"/>
      <c r="P31" s="94" t="s">
        <v>33</v>
      </c>
      <c r="Q31" s="128"/>
      <c r="R31" s="128"/>
      <c r="S31" s="128"/>
      <c r="T31" s="94" t="s">
        <v>8</v>
      </c>
      <c r="U31" s="128"/>
      <c r="V31" s="128"/>
      <c r="W31" s="128"/>
      <c r="X31" s="88" t="s">
        <v>62</v>
      </c>
      <c r="Y31" s="88"/>
      <c r="Z31" s="88"/>
      <c r="AA31" s="88"/>
      <c r="AH31" s="125" t="s">
        <v>7</v>
      </c>
      <c r="AI31" s="126"/>
      <c r="AJ31" s="127"/>
      <c r="AK31" s="87" t="s">
        <v>1</v>
      </c>
      <c r="AL31" s="87"/>
      <c r="AM31" s="120"/>
      <c r="AN31" s="120"/>
      <c r="AO31" s="120"/>
      <c r="AP31" s="120"/>
      <c r="AQ31" s="193">
        <f>'Input Number of Letters Sent '!J20</f>
        <v>0</v>
      </c>
      <c r="AR31" s="194"/>
      <c r="AS31" s="193">
        <f>'Input Number of Letters Sent '!L20</f>
        <v>0</v>
      </c>
      <c r="AT31" s="194"/>
      <c r="AU31" s="16"/>
      <c r="AV31" s="16"/>
      <c r="AW31" s="16"/>
      <c r="AX31" s="16"/>
    </row>
    <row r="32" spans="1:50" ht="15" customHeight="1" x14ac:dyDescent="0.25">
      <c r="A32" s="24"/>
      <c r="B32" s="90" t="s">
        <v>53</v>
      </c>
      <c r="C32" s="90" t="s">
        <v>54</v>
      </c>
      <c r="D32" s="25"/>
      <c r="E32" s="108" t="s">
        <v>28</v>
      </c>
      <c r="F32" s="109"/>
      <c r="G32" s="109"/>
      <c r="H32" s="109"/>
      <c r="I32" s="110"/>
      <c r="P32" s="98"/>
      <c r="Q32" s="129"/>
      <c r="R32" s="129"/>
      <c r="S32" s="129"/>
      <c r="T32" s="98"/>
      <c r="U32" s="129"/>
      <c r="V32" s="129"/>
      <c r="W32" s="129"/>
      <c r="X32" s="88"/>
      <c r="Y32" s="88"/>
      <c r="Z32" s="88"/>
      <c r="AA32" s="88"/>
      <c r="AD32" s="1" t="s">
        <v>24</v>
      </c>
      <c r="AE32" s="1"/>
      <c r="AF32" s="1" t="e">
        <f>AF28+AF35</f>
        <v>#DIV/0!</v>
      </c>
      <c r="AH32" s="122" t="s">
        <v>6</v>
      </c>
      <c r="AI32" s="123"/>
      <c r="AJ32" s="124"/>
      <c r="AK32" s="87" t="s">
        <v>2</v>
      </c>
      <c r="AL32" s="87"/>
      <c r="AM32" s="120"/>
      <c r="AN32" s="120"/>
      <c r="AO32" s="120"/>
      <c r="AP32" s="120"/>
      <c r="AQ32" s="193">
        <f>'Input Number of Letters Sent '!J21</f>
        <v>0</v>
      </c>
      <c r="AR32" s="194"/>
      <c r="AS32" s="193">
        <f>'Input Number of Letters Sent '!L21</f>
        <v>0</v>
      </c>
      <c r="AT32" s="194"/>
      <c r="AU32" s="16"/>
      <c r="AV32" s="16"/>
      <c r="AW32" s="16"/>
      <c r="AX32" s="16"/>
    </row>
    <row r="33" spans="1:50" ht="15" customHeight="1" thickBot="1" x14ac:dyDescent="0.3">
      <c r="A33" s="24"/>
      <c r="B33" s="91"/>
      <c r="C33" s="91"/>
      <c r="D33" s="25"/>
      <c r="E33" s="111"/>
      <c r="F33" s="112"/>
      <c r="G33" s="112"/>
      <c r="H33" s="112"/>
      <c r="I33" s="113"/>
      <c r="K33" s="88" t="s">
        <v>20</v>
      </c>
      <c r="L33" s="88"/>
      <c r="M33" s="88"/>
      <c r="N33" s="88" t="s">
        <v>3</v>
      </c>
      <c r="O33" s="88"/>
      <c r="P33" s="130" t="s">
        <v>39</v>
      </c>
      <c r="Q33" s="130"/>
      <c r="R33" s="131" t="s">
        <v>40</v>
      </c>
      <c r="S33" s="131"/>
      <c r="T33" s="130" t="s">
        <v>41</v>
      </c>
      <c r="U33" s="130"/>
      <c r="V33" s="131" t="s">
        <v>42</v>
      </c>
      <c r="W33" s="131"/>
      <c r="X33" s="130" t="s">
        <v>39</v>
      </c>
      <c r="Y33" s="130"/>
      <c r="Z33" s="131" t="s">
        <v>40</v>
      </c>
      <c r="AA33" s="131"/>
      <c r="AH33" s="125" t="s">
        <v>7</v>
      </c>
      <c r="AI33" s="126"/>
      <c r="AJ33" s="127"/>
      <c r="AK33" s="87" t="s">
        <v>2</v>
      </c>
      <c r="AL33" s="87"/>
      <c r="AM33" s="120"/>
      <c r="AN33" s="120"/>
      <c r="AO33" s="120"/>
      <c r="AP33" s="120"/>
      <c r="AQ33" s="193">
        <f>'Input Number of Letters Sent '!J22</f>
        <v>0</v>
      </c>
      <c r="AR33" s="194"/>
      <c r="AS33" s="193">
        <f>'Input Number of Letters Sent '!L22</f>
        <v>0</v>
      </c>
      <c r="AT33" s="194"/>
      <c r="AU33" s="16"/>
      <c r="AV33" s="16"/>
      <c r="AW33" s="16"/>
      <c r="AX33" s="16"/>
    </row>
    <row r="34" spans="1:50" ht="15.75" thickBot="1" x14ac:dyDescent="0.3">
      <c r="A34" s="24"/>
      <c r="B34" s="91"/>
      <c r="C34" s="91"/>
      <c r="D34" s="25"/>
      <c r="E34" s="175" t="e">
        <f>IF(AF32=0,"A Second Mailing is Required","")</f>
        <v>#DIV/0!</v>
      </c>
      <c r="F34" s="176"/>
      <c r="G34" s="176"/>
      <c r="H34" s="176"/>
      <c r="I34" s="177"/>
      <c r="K34" s="88"/>
      <c r="L34" s="88"/>
      <c r="M34" s="88"/>
      <c r="N34" s="88"/>
      <c r="O34" s="88"/>
      <c r="P34" s="130"/>
      <c r="Q34" s="130"/>
      <c r="R34" s="131"/>
      <c r="S34" s="131"/>
      <c r="T34" s="130"/>
      <c r="U34" s="130"/>
      <c r="V34" s="131"/>
      <c r="W34" s="131"/>
      <c r="X34" s="130"/>
      <c r="Y34" s="130"/>
      <c r="Z34" s="131"/>
      <c r="AA34" s="131"/>
    </row>
    <row r="35" spans="1:50" ht="15" customHeight="1" thickTop="1" thickBot="1" x14ac:dyDescent="0.3">
      <c r="A35" s="24"/>
      <c r="B35" s="92"/>
      <c r="C35" s="92"/>
      <c r="D35" s="25"/>
      <c r="E35" s="178"/>
      <c r="F35" s="179"/>
      <c r="G35" s="179"/>
      <c r="H35" s="179"/>
      <c r="I35" s="180"/>
      <c r="K35" s="88"/>
      <c r="L35" s="88"/>
      <c r="M35" s="88"/>
      <c r="N35" s="88"/>
      <c r="O35" s="88"/>
      <c r="P35" s="130"/>
      <c r="Q35" s="130"/>
      <c r="R35" s="131"/>
      <c r="S35" s="131"/>
      <c r="T35" s="130"/>
      <c r="U35" s="130"/>
      <c r="V35" s="131"/>
      <c r="W35" s="131"/>
      <c r="X35" s="130"/>
      <c r="Y35" s="130"/>
      <c r="Z35" s="131"/>
      <c r="AA35" s="131"/>
      <c r="AD35" s="1" t="s">
        <v>50</v>
      </c>
      <c r="AE35" s="1"/>
      <c r="AF35" s="1" t="e">
        <f>IF(C30&gt;50,1,0)</f>
        <v>#DIV/0!</v>
      </c>
    </row>
    <row r="36" spans="1:50" ht="16.5" thickTop="1" thickBot="1" x14ac:dyDescent="0.3">
      <c r="A36" s="24"/>
      <c r="B36" s="10" t="e">
        <f>(B30/(B30+C30))*100</f>
        <v>#DIV/0!</v>
      </c>
      <c r="C36" s="8" t="e">
        <f>(C30/(C30+B30))*100</f>
        <v>#DIV/0!</v>
      </c>
      <c r="D36" s="25"/>
      <c r="E36" s="178"/>
      <c r="F36" s="179"/>
      <c r="G36" s="179"/>
      <c r="H36" s="179"/>
      <c r="I36" s="180"/>
      <c r="K36" s="88"/>
      <c r="L36" s="88"/>
      <c r="M36" s="88"/>
      <c r="N36" s="88"/>
      <c r="O36" s="88"/>
      <c r="P36" s="130"/>
      <c r="Q36" s="130"/>
      <c r="R36" s="131"/>
      <c r="S36" s="131"/>
      <c r="T36" s="130"/>
      <c r="U36" s="130"/>
      <c r="V36" s="131"/>
      <c r="W36" s="131"/>
      <c r="X36" s="130"/>
      <c r="Y36" s="130"/>
      <c r="Z36" s="131"/>
      <c r="AA36" s="131"/>
      <c r="AD36" s="1" t="s">
        <v>21</v>
      </c>
      <c r="AE36" s="1"/>
      <c r="AF36" s="1"/>
      <c r="AM36" s="1">
        <f>SUM(P13:S13)</f>
        <v>0</v>
      </c>
      <c r="AN36" s="1">
        <f>SUM(T13:W13)</f>
        <v>0</v>
      </c>
      <c r="AO36" s="1">
        <f>SUM(X13:AA13)</f>
        <v>0</v>
      </c>
      <c r="AP36" s="1"/>
      <c r="AQ36" s="1">
        <f>AM20</f>
        <v>0</v>
      </c>
      <c r="AR36" s="1">
        <f>AS20</f>
        <v>0</v>
      </c>
      <c r="AS36" s="1">
        <f>AU20</f>
        <v>0</v>
      </c>
      <c r="AT36" s="1"/>
      <c r="AU36" s="1">
        <f t="shared" ref="AU36:AW37" si="3">AQ36-AM36</f>
        <v>0</v>
      </c>
      <c r="AV36" s="1">
        <f t="shared" si="3"/>
        <v>0</v>
      </c>
      <c r="AW36" s="1">
        <f t="shared" si="3"/>
        <v>0</v>
      </c>
    </row>
    <row r="37" spans="1:50" ht="16.5" thickTop="1" thickBot="1" x14ac:dyDescent="0.3">
      <c r="A37" s="24"/>
      <c r="B37" s="25"/>
      <c r="C37" s="25"/>
      <c r="D37" s="25"/>
      <c r="E37" s="181"/>
      <c r="F37" s="182"/>
      <c r="G37" s="182"/>
      <c r="H37" s="182"/>
      <c r="I37" s="183"/>
      <c r="K37" s="122" t="s">
        <v>6</v>
      </c>
      <c r="L37" s="123"/>
      <c r="M37" s="124"/>
      <c r="N37" s="87" t="s">
        <v>4</v>
      </c>
      <c r="O37" s="87"/>
      <c r="P37" s="130">
        <f>P13*'Weighting System (Read-Only)'!F6</f>
        <v>0</v>
      </c>
      <c r="Q37" s="130"/>
      <c r="R37" s="131">
        <f>R13*'Weighting System (Read-Only)'!F6</f>
        <v>0</v>
      </c>
      <c r="S37" s="131"/>
      <c r="T37" s="184">
        <f>T13*'Weighting System (Read-Only)'!G6</f>
        <v>0</v>
      </c>
      <c r="U37" s="184"/>
      <c r="V37" s="185">
        <f>V13*'Weighting System (Read-Only)'!G6</f>
        <v>0</v>
      </c>
      <c r="W37" s="185"/>
      <c r="X37" s="130">
        <f>X13*'Weighting System (Read-Only)'!H6</f>
        <v>0</v>
      </c>
      <c r="Y37" s="130"/>
      <c r="Z37" s="131">
        <f>Z13*'Weighting System (Read-Only)'!H6</f>
        <v>0</v>
      </c>
      <c r="AA37" s="131"/>
      <c r="AD37" s="1" t="e">
        <f>AF29+AF35</f>
        <v>#DIV/0!</v>
      </c>
      <c r="AE37" s="1"/>
      <c r="AF37" s="1"/>
      <c r="AM37" s="1">
        <f>SUM(P14:S14)</f>
        <v>0</v>
      </c>
      <c r="AN37" s="1">
        <f>SUM(T14:W14)</f>
        <v>0</v>
      </c>
      <c r="AO37" s="1">
        <f>SUM(X14:AA14)</f>
        <v>0</v>
      </c>
      <c r="AP37" s="1"/>
      <c r="AQ37" s="1">
        <f>AM21</f>
        <v>0</v>
      </c>
      <c r="AR37" s="1">
        <f>AS21</f>
        <v>0</v>
      </c>
      <c r="AS37" s="1">
        <f>AU21</f>
        <v>0</v>
      </c>
      <c r="AT37" s="1"/>
      <c r="AU37" s="1">
        <f t="shared" si="3"/>
        <v>0</v>
      </c>
      <c r="AV37" s="1">
        <f t="shared" si="3"/>
        <v>0</v>
      </c>
      <c r="AW37" s="1">
        <f t="shared" si="3"/>
        <v>0</v>
      </c>
    </row>
    <row r="38" spans="1:50" ht="15.75" customHeight="1" thickBot="1" x14ac:dyDescent="0.3">
      <c r="A38" s="24"/>
      <c r="B38" s="25"/>
      <c r="C38" s="25"/>
      <c r="D38" s="25"/>
      <c r="E38" s="175" t="e">
        <f>IF(AF30=2,"The Barrier Is Recommended for Construction","")</f>
        <v>#DIV/0!</v>
      </c>
      <c r="F38" s="176"/>
      <c r="G38" s="176"/>
      <c r="H38" s="176"/>
      <c r="I38" s="177"/>
      <c r="K38" s="125" t="s">
        <v>7</v>
      </c>
      <c r="L38" s="126"/>
      <c r="M38" s="127"/>
      <c r="N38" s="87" t="s">
        <v>4</v>
      </c>
      <c r="O38" s="87"/>
      <c r="P38" s="130">
        <f>P14*'Weighting System (Read-Only)'!F7</f>
        <v>0</v>
      </c>
      <c r="Q38" s="130"/>
      <c r="R38" s="131">
        <f>R14*'Weighting System (Read-Only)'!F7</f>
        <v>0</v>
      </c>
      <c r="S38" s="131"/>
      <c r="T38" s="184">
        <f>T14*'Weighting System (Read-Only)'!G7</f>
        <v>0</v>
      </c>
      <c r="U38" s="184"/>
      <c r="V38" s="185">
        <f>V14*'Weighting System (Read-Only)'!G7</f>
        <v>0</v>
      </c>
      <c r="W38" s="185"/>
      <c r="X38" s="130">
        <f>X14*'Weighting System (Read-Only)'!H7</f>
        <v>0</v>
      </c>
      <c r="Y38" s="130"/>
      <c r="Z38" s="131">
        <f>Z14*'Weighting System (Read-Only)'!H7</f>
        <v>0</v>
      </c>
      <c r="AA38" s="131"/>
      <c r="AM38" s="1"/>
      <c r="AN38" s="1">
        <f t="shared" ref="AN38:AN43" si="4">SUM(T21:W21)</f>
        <v>0</v>
      </c>
      <c r="AO38" s="1"/>
      <c r="AP38" s="1"/>
      <c r="AQ38" s="1"/>
      <c r="AR38" s="1">
        <f t="shared" ref="AR38:AR43" si="5">AS28</f>
        <v>0</v>
      </c>
      <c r="AS38" s="1"/>
      <c r="AT38" s="1"/>
      <c r="AU38" s="1"/>
      <c r="AV38" s="1">
        <f t="shared" ref="AV38:AV43" si="6">AR38-AN38</f>
        <v>0</v>
      </c>
      <c r="AW38" s="1"/>
    </row>
    <row r="39" spans="1:50" ht="16.5" customHeight="1" thickTop="1" thickBot="1" x14ac:dyDescent="0.3">
      <c r="A39" s="24"/>
      <c r="B39" s="25"/>
      <c r="C39" s="25"/>
      <c r="D39" s="25"/>
      <c r="E39" s="178"/>
      <c r="F39" s="179"/>
      <c r="G39" s="179"/>
      <c r="H39" s="179"/>
      <c r="I39" s="180"/>
      <c r="P39" s="135"/>
      <c r="Q39" s="135"/>
      <c r="R39" s="135"/>
      <c r="S39" s="135"/>
      <c r="T39" s="94" t="s">
        <v>8</v>
      </c>
      <c r="U39" s="128"/>
      <c r="V39" s="128"/>
      <c r="W39" s="128"/>
      <c r="X39" s="88"/>
      <c r="Y39" s="88"/>
      <c r="Z39" s="88"/>
      <c r="AA39" s="88"/>
      <c r="AM39" s="1"/>
      <c r="AN39" s="1">
        <f t="shared" si="4"/>
        <v>0</v>
      </c>
      <c r="AO39" s="1"/>
      <c r="AP39" s="1"/>
      <c r="AQ39" s="1"/>
      <c r="AR39" s="1">
        <f t="shared" si="5"/>
        <v>0</v>
      </c>
      <c r="AS39" s="1"/>
      <c r="AT39" s="1"/>
      <c r="AU39" s="1"/>
      <c r="AV39" s="1">
        <f t="shared" si="6"/>
        <v>0</v>
      </c>
      <c r="AW39" s="1"/>
    </row>
    <row r="40" spans="1:50" ht="16.5" customHeight="1" thickTop="1" thickBot="1" x14ac:dyDescent="0.3">
      <c r="A40" s="24"/>
      <c r="B40" s="25"/>
      <c r="C40" s="25"/>
      <c r="D40" s="25"/>
      <c r="E40" s="178"/>
      <c r="F40" s="179"/>
      <c r="G40" s="179"/>
      <c r="H40" s="179"/>
      <c r="I40" s="180"/>
      <c r="P40" s="135"/>
      <c r="Q40" s="135"/>
      <c r="R40" s="135"/>
      <c r="S40" s="135"/>
      <c r="T40" s="98"/>
      <c r="U40" s="129"/>
      <c r="V40" s="129"/>
      <c r="W40" s="129"/>
      <c r="X40" s="88"/>
      <c r="Y40" s="88"/>
      <c r="Z40" s="88"/>
      <c r="AA40" s="88"/>
      <c r="AM40" s="1"/>
      <c r="AN40" s="1">
        <f t="shared" si="4"/>
        <v>0</v>
      </c>
      <c r="AO40" s="1"/>
      <c r="AP40" s="1"/>
      <c r="AQ40" s="1"/>
      <c r="AR40" s="1">
        <f t="shared" si="5"/>
        <v>0</v>
      </c>
      <c r="AS40" s="1"/>
      <c r="AT40" s="1"/>
      <c r="AU40" s="1"/>
      <c r="AV40" s="1">
        <f t="shared" si="6"/>
        <v>0</v>
      </c>
      <c r="AW40" s="1"/>
    </row>
    <row r="41" spans="1:50" ht="16.5" thickTop="1" thickBot="1" x14ac:dyDescent="0.3">
      <c r="A41" s="24"/>
      <c r="B41" s="25"/>
      <c r="C41" s="25"/>
      <c r="D41" s="25"/>
      <c r="E41" s="181"/>
      <c r="F41" s="182"/>
      <c r="G41" s="182"/>
      <c r="H41" s="182"/>
      <c r="I41" s="183"/>
      <c r="K41" s="88" t="s">
        <v>20</v>
      </c>
      <c r="L41" s="88"/>
      <c r="M41" s="88"/>
      <c r="N41" s="88" t="s">
        <v>3</v>
      </c>
      <c r="O41" s="88"/>
      <c r="P41" s="136"/>
      <c r="Q41" s="137"/>
      <c r="R41" s="137"/>
      <c r="S41" s="138"/>
      <c r="T41" s="130" t="s">
        <v>41</v>
      </c>
      <c r="U41" s="130"/>
      <c r="V41" s="131" t="s">
        <v>42</v>
      </c>
      <c r="W41" s="131"/>
      <c r="X41" s="94"/>
      <c r="Y41" s="128"/>
      <c r="Z41" s="128"/>
      <c r="AA41" s="95"/>
      <c r="AM41" s="1"/>
      <c r="AN41" s="1">
        <f t="shared" si="4"/>
        <v>0</v>
      </c>
      <c r="AO41" s="1"/>
      <c r="AP41" s="1"/>
      <c r="AQ41" s="1"/>
      <c r="AR41" s="1">
        <f t="shared" si="5"/>
        <v>0</v>
      </c>
      <c r="AS41" s="1"/>
      <c r="AT41" s="1"/>
      <c r="AU41" s="1"/>
      <c r="AV41" s="1">
        <f t="shared" si="6"/>
        <v>0</v>
      </c>
      <c r="AW41" s="1"/>
    </row>
    <row r="42" spans="1:50" ht="15" customHeight="1" thickBot="1" x14ac:dyDescent="0.3">
      <c r="A42" s="24"/>
      <c r="B42" s="25"/>
      <c r="C42" s="25"/>
      <c r="D42" s="25"/>
      <c r="E42" s="175" t="e">
        <f>IF(AD37=2,"The Barrier Is Not Recommended for Construction and Should Not be Included in the Plans","")</f>
        <v>#DIV/0!</v>
      </c>
      <c r="F42" s="176"/>
      <c r="G42" s="176"/>
      <c r="H42" s="176"/>
      <c r="I42" s="177"/>
      <c r="K42" s="88"/>
      <c r="L42" s="88"/>
      <c r="M42" s="88"/>
      <c r="N42" s="88"/>
      <c r="O42" s="88"/>
      <c r="P42" s="139"/>
      <c r="Q42" s="140"/>
      <c r="R42" s="140"/>
      <c r="S42" s="141"/>
      <c r="T42" s="130"/>
      <c r="U42" s="130"/>
      <c r="V42" s="131"/>
      <c r="W42" s="131"/>
      <c r="X42" s="96"/>
      <c r="Y42" s="145"/>
      <c r="Z42" s="145"/>
      <c r="AA42" s="97"/>
      <c r="AM42" s="1"/>
      <c r="AN42" s="1">
        <f t="shared" si="4"/>
        <v>0</v>
      </c>
      <c r="AO42" s="1"/>
      <c r="AP42" s="1"/>
      <c r="AQ42" s="1"/>
      <c r="AR42" s="1">
        <f t="shared" si="5"/>
        <v>0</v>
      </c>
      <c r="AS42" s="1"/>
      <c r="AT42" s="1"/>
      <c r="AU42" s="1"/>
      <c r="AV42" s="1">
        <f t="shared" si="6"/>
        <v>0</v>
      </c>
      <c r="AW42" s="1"/>
    </row>
    <row r="43" spans="1:50" ht="16.5" thickTop="1" thickBot="1" x14ac:dyDescent="0.3">
      <c r="A43" s="24"/>
      <c r="B43" s="25"/>
      <c r="C43" s="25"/>
      <c r="D43" s="25"/>
      <c r="E43" s="178"/>
      <c r="F43" s="179"/>
      <c r="G43" s="179"/>
      <c r="H43" s="179"/>
      <c r="I43" s="180"/>
      <c r="K43" s="88"/>
      <c r="L43" s="88"/>
      <c r="M43" s="88"/>
      <c r="N43" s="88"/>
      <c r="O43" s="88"/>
      <c r="P43" s="139"/>
      <c r="Q43" s="140"/>
      <c r="R43" s="140"/>
      <c r="S43" s="141"/>
      <c r="T43" s="130"/>
      <c r="U43" s="130"/>
      <c r="V43" s="131"/>
      <c r="W43" s="131"/>
      <c r="X43" s="96"/>
      <c r="Y43" s="145"/>
      <c r="Z43" s="145"/>
      <c r="AA43" s="97"/>
      <c r="AM43" s="1"/>
      <c r="AN43" s="1">
        <f t="shared" si="4"/>
        <v>0</v>
      </c>
      <c r="AO43" s="1"/>
      <c r="AP43" s="1"/>
      <c r="AQ43" s="1"/>
      <c r="AR43" s="1">
        <f t="shared" si="5"/>
        <v>0</v>
      </c>
      <c r="AS43" s="1"/>
      <c r="AT43" s="1"/>
      <c r="AU43" s="1"/>
      <c r="AV43" s="1">
        <f t="shared" si="6"/>
        <v>0</v>
      </c>
      <c r="AW43" s="1"/>
    </row>
    <row r="44" spans="1:50" ht="16.5" thickTop="1" thickBot="1" x14ac:dyDescent="0.3">
      <c r="A44" s="24"/>
      <c r="B44" s="25"/>
      <c r="C44" s="25"/>
      <c r="D44" s="25"/>
      <c r="E44" s="178"/>
      <c r="F44" s="179"/>
      <c r="G44" s="179"/>
      <c r="H44" s="179"/>
      <c r="I44" s="180"/>
      <c r="K44" s="88"/>
      <c r="L44" s="88"/>
      <c r="M44" s="88"/>
      <c r="N44" s="88"/>
      <c r="O44" s="88"/>
      <c r="P44" s="142"/>
      <c r="Q44" s="143"/>
      <c r="R44" s="143"/>
      <c r="S44" s="144"/>
      <c r="T44" s="130"/>
      <c r="U44" s="130"/>
      <c r="V44" s="131"/>
      <c r="W44" s="131"/>
      <c r="X44" s="98"/>
      <c r="Y44" s="129"/>
      <c r="Z44" s="129"/>
      <c r="AA44" s="99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50" ht="16.5" thickTop="1" thickBot="1" x14ac:dyDescent="0.3">
      <c r="A45" s="24"/>
      <c r="B45" s="25"/>
      <c r="C45" s="25"/>
      <c r="D45" s="25"/>
      <c r="E45" s="181"/>
      <c r="F45" s="182"/>
      <c r="G45" s="182"/>
      <c r="H45" s="182"/>
      <c r="I45" s="183"/>
      <c r="K45" s="122" t="s">
        <v>6</v>
      </c>
      <c r="L45" s="123"/>
      <c r="M45" s="124"/>
      <c r="N45" s="87" t="s">
        <v>5</v>
      </c>
      <c r="O45" s="87"/>
      <c r="P45" s="120"/>
      <c r="Q45" s="120"/>
      <c r="R45" s="120"/>
      <c r="S45" s="120"/>
      <c r="T45" s="186">
        <f>T21*'Weighting System (Read-Only)'!G8</f>
        <v>0</v>
      </c>
      <c r="U45" s="187"/>
      <c r="V45" s="188">
        <f>V21*'Weighting System (Read-Only)'!G8</f>
        <v>0</v>
      </c>
      <c r="W45" s="189"/>
      <c r="X45" s="16"/>
      <c r="Y45" s="16"/>
      <c r="Z45" s="16"/>
      <c r="AA45" s="16"/>
      <c r="AM45" s="1"/>
      <c r="AN45" s="1"/>
      <c r="AO45" s="1"/>
      <c r="AP45" s="1"/>
      <c r="AQ45" s="1"/>
      <c r="AR45" s="1"/>
      <c r="AS45" s="1"/>
      <c r="AT45" s="1"/>
      <c r="AU45" s="1">
        <f t="shared" ref="AU45:AW46" si="7">IF(AU36&lt;0,1,)</f>
        <v>0</v>
      </c>
      <c r="AV45" s="1">
        <f t="shared" si="7"/>
        <v>0</v>
      </c>
      <c r="AW45" s="1">
        <f t="shared" si="7"/>
        <v>0</v>
      </c>
    </row>
    <row r="46" spans="1:50" x14ac:dyDescent="0.25">
      <c r="A46" s="24"/>
      <c r="B46" s="25"/>
      <c r="C46" s="25"/>
      <c r="D46" s="25"/>
      <c r="E46" s="25"/>
      <c r="F46" s="25"/>
      <c r="G46" s="25"/>
      <c r="H46" s="25"/>
      <c r="I46" s="26"/>
      <c r="K46" s="125" t="s">
        <v>7</v>
      </c>
      <c r="L46" s="126"/>
      <c r="M46" s="127"/>
      <c r="N46" s="87" t="s">
        <v>5</v>
      </c>
      <c r="O46" s="87"/>
      <c r="P46" s="120"/>
      <c r="Q46" s="120"/>
      <c r="R46" s="120"/>
      <c r="S46" s="120"/>
      <c r="T46" s="186">
        <f>T22*'Weighting System (Read-Only)'!G9</f>
        <v>0</v>
      </c>
      <c r="U46" s="187"/>
      <c r="V46" s="188">
        <f>V22*'Weighting System (Read-Only)'!G9</f>
        <v>0</v>
      </c>
      <c r="W46" s="189"/>
      <c r="X46" s="16"/>
      <c r="Y46" s="16"/>
      <c r="Z46" s="16"/>
      <c r="AA46" s="16"/>
      <c r="AM46" s="1"/>
      <c r="AN46" s="1"/>
      <c r="AO46" s="1"/>
      <c r="AP46" s="1"/>
      <c r="AQ46" s="1"/>
      <c r="AR46" s="1"/>
      <c r="AS46" s="1"/>
      <c r="AT46" s="1"/>
      <c r="AU46" s="1">
        <f t="shared" si="7"/>
        <v>0</v>
      </c>
      <c r="AV46" s="1">
        <f t="shared" si="7"/>
        <v>0</v>
      </c>
      <c r="AW46" s="1">
        <f t="shared" si="7"/>
        <v>0</v>
      </c>
    </row>
    <row r="47" spans="1:50" x14ac:dyDescent="0.25">
      <c r="A47" s="24"/>
      <c r="B47" s="25"/>
      <c r="C47" s="25"/>
      <c r="D47" s="25"/>
      <c r="E47" s="25"/>
      <c r="F47" s="25"/>
      <c r="G47" s="25"/>
      <c r="H47" s="25"/>
      <c r="I47" s="26"/>
      <c r="K47" s="122" t="s">
        <v>6</v>
      </c>
      <c r="L47" s="123"/>
      <c r="M47" s="124"/>
      <c r="N47" s="87" t="s">
        <v>1</v>
      </c>
      <c r="O47" s="87"/>
      <c r="P47" s="120"/>
      <c r="Q47" s="120"/>
      <c r="R47" s="120"/>
      <c r="S47" s="120"/>
      <c r="T47" s="186">
        <f>T23*'Weighting System (Read-Only)'!G10</f>
        <v>0</v>
      </c>
      <c r="U47" s="187"/>
      <c r="V47" s="188">
        <f>V23*'Weighting System (Read-Only)'!G10</f>
        <v>0</v>
      </c>
      <c r="W47" s="189"/>
      <c r="X47" s="16"/>
      <c r="Y47" s="16"/>
      <c r="Z47" s="16"/>
      <c r="AA47" s="16"/>
      <c r="AM47" s="1"/>
      <c r="AN47" s="1"/>
      <c r="AO47" s="1"/>
      <c r="AP47" s="1"/>
      <c r="AQ47" s="1"/>
      <c r="AR47" s="1"/>
      <c r="AS47" s="1"/>
      <c r="AT47" s="1"/>
      <c r="AU47" s="1"/>
      <c r="AV47" s="1">
        <f t="shared" ref="AV47:AV52" si="8">IF(AV38&lt;0,1,)</f>
        <v>0</v>
      </c>
      <c r="AW47" s="1"/>
    </row>
    <row r="48" spans="1:50" ht="15" customHeight="1" x14ac:dyDescent="0.25">
      <c r="A48" s="24"/>
      <c r="B48" s="25"/>
      <c r="C48" s="25"/>
      <c r="D48" s="25"/>
      <c r="E48" s="25"/>
      <c r="F48" s="25"/>
      <c r="G48" s="25"/>
      <c r="H48" s="25"/>
      <c r="I48" s="26"/>
      <c r="K48" s="125" t="s">
        <v>7</v>
      </c>
      <c r="L48" s="126"/>
      <c r="M48" s="127"/>
      <c r="N48" s="87" t="s">
        <v>1</v>
      </c>
      <c r="O48" s="87"/>
      <c r="P48" s="120"/>
      <c r="Q48" s="120"/>
      <c r="R48" s="120"/>
      <c r="S48" s="120"/>
      <c r="T48" s="186">
        <f>T24*'Weighting System (Read-Only)'!G11</f>
        <v>0</v>
      </c>
      <c r="U48" s="187"/>
      <c r="V48" s="188">
        <f>V24*'Weighting System (Read-Only)'!G11</f>
        <v>0</v>
      </c>
      <c r="W48" s="189"/>
      <c r="X48" s="16"/>
      <c r="Y48" s="16"/>
      <c r="Z48" s="16"/>
      <c r="AA48" s="16"/>
      <c r="AM48" s="1"/>
      <c r="AN48" s="1"/>
      <c r="AO48" s="1"/>
      <c r="AP48" s="1"/>
      <c r="AQ48" s="1"/>
      <c r="AR48" s="1"/>
      <c r="AS48" s="1"/>
      <c r="AT48" s="1"/>
      <c r="AU48" s="1"/>
      <c r="AV48" s="1">
        <f t="shared" si="8"/>
        <v>0</v>
      </c>
      <c r="AW48" s="1"/>
    </row>
    <row r="49" spans="1:49" ht="15.75" thickBot="1" x14ac:dyDescent="0.3">
      <c r="A49" s="24"/>
      <c r="B49" s="25"/>
      <c r="C49" s="25"/>
      <c r="D49" s="25"/>
      <c r="E49" s="25"/>
      <c r="F49" s="25"/>
      <c r="G49" s="25"/>
      <c r="H49" s="25"/>
      <c r="I49" s="26"/>
      <c r="K49" s="122" t="s">
        <v>6</v>
      </c>
      <c r="L49" s="123"/>
      <c r="M49" s="124"/>
      <c r="N49" s="87" t="s">
        <v>2</v>
      </c>
      <c r="O49" s="87"/>
      <c r="P49" s="120"/>
      <c r="Q49" s="120"/>
      <c r="R49" s="120"/>
      <c r="S49" s="120"/>
      <c r="T49" s="186">
        <f>T25*'Weighting System (Read-Only)'!G12</f>
        <v>0</v>
      </c>
      <c r="U49" s="187"/>
      <c r="V49" s="188">
        <f>V25*'Weighting System (Read-Only)'!G12</f>
        <v>0</v>
      </c>
      <c r="W49" s="189"/>
      <c r="X49" s="16"/>
      <c r="Y49" s="16"/>
      <c r="Z49" s="16"/>
      <c r="AA49" s="16"/>
      <c r="AM49" s="1"/>
      <c r="AN49" s="1"/>
      <c r="AO49" s="1"/>
      <c r="AP49" s="1"/>
      <c r="AQ49" s="1"/>
      <c r="AR49" s="1"/>
      <c r="AS49" s="1"/>
      <c r="AT49" s="1"/>
      <c r="AU49" s="1"/>
      <c r="AV49" s="1">
        <f t="shared" si="8"/>
        <v>0</v>
      </c>
      <c r="AW49" s="1"/>
    </row>
    <row r="50" spans="1:49" ht="15" customHeight="1" thickBot="1" x14ac:dyDescent="0.3">
      <c r="A50" s="215" t="s">
        <v>57</v>
      </c>
      <c r="B50" s="216"/>
      <c r="C50" s="216"/>
      <c r="D50" s="217"/>
      <c r="E50" s="27"/>
      <c r="F50" s="27"/>
      <c r="G50" s="27"/>
      <c r="H50" s="27"/>
      <c r="I50" s="28"/>
      <c r="K50" s="125" t="s">
        <v>7</v>
      </c>
      <c r="L50" s="126"/>
      <c r="M50" s="127"/>
      <c r="N50" s="87" t="s">
        <v>2</v>
      </c>
      <c r="O50" s="87"/>
      <c r="P50" s="120"/>
      <c r="Q50" s="120"/>
      <c r="R50" s="120"/>
      <c r="S50" s="120"/>
      <c r="T50" s="186">
        <f>T26*'Weighting System (Read-Only)'!G13</f>
        <v>0</v>
      </c>
      <c r="U50" s="187"/>
      <c r="V50" s="188">
        <f>V26*'Weighting System (Read-Only)'!G13</f>
        <v>0</v>
      </c>
      <c r="W50" s="189"/>
      <c r="X50" s="16"/>
      <c r="Y50" s="16"/>
      <c r="Z50" s="16"/>
      <c r="AA50" s="16"/>
      <c r="AM50" s="1"/>
      <c r="AN50" s="1"/>
      <c r="AO50" s="1"/>
      <c r="AP50" s="1"/>
      <c r="AQ50" s="1"/>
      <c r="AR50" s="1"/>
      <c r="AS50" s="1"/>
      <c r="AT50" s="1"/>
      <c r="AU50" s="1"/>
      <c r="AV50" s="1">
        <f t="shared" si="8"/>
        <v>0</v>
      </c>
      <c r="AW50" s="1"/>
    </row>
    <row r="51" spans="1:49" x14ac:dyDescent="0.25">
      <c r="AM51" s="1"/>
      <c r="AN51" s="1"/>
      <c r="AO51" s="1"/>
      <c r="AP51" s="1"/>
      <c r="AQ51" s="1"/>
      <c r="AR51" s="1"/>
      <c r="AS51" s="1"/>
      <c r="AT51" s="1"/>
      <c r="AU51" s="1"/>
      <c r="AV51" s="1">
        <f t="shared" si="8"/>
        <v>0</v>
      </c>
      <c r="AW51" s="1"/>
    </row>
    <row r="52" spans="1:49" x14ac:dyDescent="0.25">
      <c r="AM52" s="20" t="e">
        <f>B30</f>
        <v>#DIV/0!</v>
      </c>
      <c r="AN52" s="20" t="e">
        <f>C30</f>
        <v>#DIV/0!</v>
      </c>
      <c r="AO52" s="20" t="e">
        <f>SUM(AM52:AN52)</f>
        <v>#DIV/0!</v>
      </c>
      <c r="AP52" s="1"/>
      <c r="AQ52" s="1"/>
      <c r="AR52" s="1"/>
      <c r="AS52" s="1"/>
      <c r="AT52" s="1"/>
      <c r="AU52" s="1"/>
      <c r="AV52" s="1">
        <f t="shared" si="8"/>
        <v>0</v>
      </c>
      <c r="AW52" s="1">
        <f>SUM(AU45:AU46,AV45:AV52,AW45:AW46)</f>
        <v>0</v>
      </c>
    </row>
  </sheetData>
  <sheetProtection password="9433" sheet="1" objects="1" scenarios="1" selectLockedCells="1" selectUnlockedCells="1"/>
  <mergeCells count="261">
    <mergeCell ref="A50:D50"/>
    <mergeCell ref="K49:M49"/>
    <mergeCell ref="N49:O49"/>
    <mergeCell ref="K50:M50"/>
    <mergeCell ref="N50:O50"/>
    <mergeCell ref="N45:O45"/>
    <mergeCell ref="K46:M46"/>
    <mergeCell ref="N46:O46"/>
    <mergeCell ref="K47:M47"/>
    <mergeCell ref="N47:O47"/>
    <mergeCell ref="K48:M48"/>
    <mergeCell ref="N48:O48"/>
    <mergeCell ref="K37:M37"/>
    <mergeCell ref="N37:O37"/>
    <mergeCell ref="K38:M38"/>
    <mergeCell ref="N38:O38"/>
    <mergeCell ref="K41:M44"/>
    <mergeCell ref="N41:O44"/>
    <mergeCell ref="K25:M25"/>
    <mergeCell ref="N25:O25"/>
    <mergeCell ref="K26:M26"/>
    <mergeCell ref="N26:O26"/>
    <mergeCell ref="K33:M36"/>
    <mergeCell ref="N33:O36"/>
    <mergeCell ref="AQ32:AR32"/>
    <mergeCell ref="AS32:AT32"/>
    <mergeCell ref="AH33:AJ33"/>
    <mergeCell ref="AK33:AL33"/>
    <mergeCell ref="AM33:AP33"/>
    <mergeCell ref="AQ33:AR33"/>
    <mergeCell ref="AS33:AT33"/>
    <mergeCell ref="AH30:AJ30"/>
    <mergeCell ref="AK30:AL30"/>
    <mergeCell ref="AM30:AP30"/>
    <mergeCell ref="AQ30:AR30"/>
    <mergeCell ref="AS30:AT30"/>
    <mergeCell ref="AH31:AJ31"/>
    <mergeCell ref="AK31:AL31"/>
    <mergeCell ref="AM31:AP31"/>
    <mergeCell ref="AQ31:AR31"/>
    <mergeCell ref="AS31:AT31"/>
    <mergeCell ref="AH32:AJ32"/>
    <mergeCell ref="AK32:AL32"/>
    <mergeCell ref="AM32:AP32"/>
    <mergeCell ref="AQ28:AR28"/>
    <mergeCell ref="AS28:AT28"/>
    <mergeCell ref="AH29:AJ29"/>
    <mergeCell ref="AK29:AL29"/>
    <mergeCell ref="AM29:AP29"/>
    <mergeCell ref="AQ29:AR29"/>
    <mergeCell ref="AS29:AT29"/>
    <mergeCell ref="AH22:AJ27"/>
    <mergeCell ref="AK22:AL27"/>
    <mergeCell ref="AM22:AP23"/>
    <mergeCell ref="AQ22:AT23"/>
    <mergeCell ref="AH28:AJ28"/>
    <mergeCell ref="AK28:AL28"/>
    <mergeCell ref="AM28:AP28"/>
    <mergeCell ref="AU22:AX23"/>
    <mergeCell ref="AM24:AP27"/>
    <mergeCell ref="AQ24:AR27"/>
    <mergeCell ref="AS24:AT27"/>
    <mergeCell ref="AU24:AX27"/>
    <mergeCell ref="AH21:AJ21"/>
    <mergeCell ref="AK21:AL21"/>
    <mergeCell ref="AM21:AP21"/>
    <mergeCell ref="AQ21:AR21"/>
    <mergeCell ref="AS21:AT21"/>
    <mergeCell ref="AU21:AX21"/>
    <mergeCell ref="AS16:AT19"/>
    <mergeCell ref="AU16:AX19"/>
    <mergeCell ref="AH20:AJ20"/>
    <mergeCell ref="AK20:AL20"/>
    <mergeCell ref="AM20:AP20"/>
    <mergeCell ref="AQ20:AR20"/>
    <mergeCell ref="AS20:AT20"/>
    <mergeCell ref="AU20:AX20"/>
    <mergeCell ref="F1:I3"/>
    <mergeCell ref="X1:AA3"/>
    <mergeCell ref="AH12:AX13"/>
    <mergeCell ref="AH14:AJ19"/>
    <mergeCell ref="AK14:AL19"/>
    <mergeCell ref="AM14:AP15"/>
    <mergeCell ref="AQ14:AT15"/>
    <mergeCell ref="AU14:AX15"/>
    <mergeCell ref="AM16:AP19"/>
    <mergeCell ref="AQ16:AR19"/>
    <mergeCell ref="X17:AA20"/>
    <mergeCell ref="K14:M14"/>
    <mergeCell ref="N14:O14"/>
    <mergeCell ref="K17:M20"/>
    <mergeCell ref="N17:O20"/>
    <mergeCell ref="Z9:AA12"/>
    <mergeCell ref="V45:W45"/>
    <mergeCell ref="K45:M45"/>
    <mergeCell ref="P50:S50"/>
    <mergeCell ref="T50:U50"/>
    <mergeCell ref="V50:W50"/>
    <mergeCell ref="K1:L1"/>
    <mergeCell ref="M1:O1"/>
    <mergeCell ref="K2:L2"/>
    <mergeCell ref="M2:O2"/>
    <mergeCell ref="K3:L3"/>
    <mergeCell ref="M3:O3"/>
    <mergeCell ref="P48:S48"/>
    <mergeCell ref="T48:U48"/>
    <mergeCell ref="V48:W48"/>
    <mergeCell ref="P49:S49"/>
    <mergeCell ref="T49:U49"/>
    <mergeCell ref="V49:W49"/>
    <mergeCell ref="P46:S46"/>
    <mergeCell ref="T46:U46"/>
    <mergeCell ref="V46:W46"/>
    <mergeCell ref="P47:S47"/>
    <mergeCell ref="T47:U47"/>
    <mergeCell ref="V47:W47"/>
    <mergeCell ref="K21:M21"/>
    <mergeCell ref="Z37:AA37"/>
    <mergeCell ref="E38:I41"/>
    <mergeCell ref="P38:Q38"/>
    <mergeCell ref="R38:S38"/>
    <mergeCell ref="T38:U38"/>
    <mergeCell ref="V38:W38"/>
    <mergeCell ref="X38:Y38"/>
    <mergeCell ref="Z38:AA38"/>
    <mergeCell ref="P39:S40"/>
    <mergeCell ref="T39:W40"/>
    <mergeCell ref="E34:I37"/>
    <mergeCell ref="P37:Q37"/>
    <mergeCell ref="R37:S37"/>
    <mergeCell ref="T37:U37"/>
    <mergeCell ref="V37:W37"/>
    <mergeCell ref="X37:Y37"/>
    <mergeCell ref="X39:AA40"/>
    <mergeCell ref="P41:S44"/>
    <mergeCell ref="T41:U44"/>
    <mergeCell ref="V41:W44"/>
    <mergeCell ref="X41:AA44"/>
    <mergeCell ref="E42:I45"/>
    <mergeCell ref="P45:S45"/>
    <mergeCell ref="T45:U45"/>
    <mergeCell ref="P29:AA30"/>
    <mergeCell ref="B27:B29"/>
    <mergeCell ref="C27:C29"/>
    <mergeCell ref="P31:S32"/>
    <mergeCell ref="T31:W32"/>
    <mergeCell ref="X31:AA32"/>
    <mergeCell ref="E32:I33"/>
    <mergeCell ref="P33:Q36"/>
    <mergeCell ref="R33:S36"/>
    <mergeCell ref="D27:D29"/>
    <mergeCell ref="T33:U36"/>
    <mergeCell ref="V33:W36"/>
    <mergeCell ref="X33:Y36"/>
    <mergeCell ref="Z33:AA36"/>
    <mergeCell ref="B32:B35"/>
    <mergeCell ref="C32:C35"/>
    <mergeCell ref="P26:S26"/>
    <mergeCell ref="T26:U26"/>
    <mergeCell ref="V26:W26"/>
    <mergeCell ref="B20:D20"/>
    <mergeCell ref="P24:S24"/>
    <mergeCell ref="T24:U24"/>
    <mergeCell ref="V24:W24"/>
    <mergeCell ref="P25:S25"/>
    <mergeCell ref="T25:U25"/>
    <mergeCell ref="V25:W25"/>
    <mergeCell ref="K24:M24"/>
    <mergeCell ref="N24:O24"/>
    <mergeCell ref="T21:U21"/>
    <mergeCell ref="V21:W21"/>
    <mergeCell ref="F25:G25"/>
    <mergeCell ref="N21:O21"/>
    <mergeCell ref="B18:D19"/>
    <mergeCell ref="P22:S22"/>
    <mergeCell ref="T22:U22"/>
    <mergeCell ref="V22:W22"/>
    <mergeCell ref="P23:S23"/>
    <mergeCell ref="T23:U23"/>
    <mergeCell ref="V23:W23"/>
    <mergeCell ref="H15:I15"/>
    <mergeCell ref="A16:C16"/>
    <mergeCell ref="D16:E16"/>
    <mergeCell ref="F16:G16"/>
    <mergeCell ref="H16:I16"/>
    <mergeCell ref="P21:S21"/>
    <mergeCell ref="K22:M22"/>
    <mergeCell ref="N22:O22"/>
    <mergeCell ref="K23:M23"/>
    <mergeCell ref="N23:O23"/>
    <mergeCell ref="T17:U20"/>
    <mergeCell ref="V17:W20"/>
    <mergeCell ref="P17:S20"/>
    <mergeCell ref="B22:D23"/>
    <mergeCell ref="P15:S16"/>
    <mergeCell ref="F22:G24"/>
    <mergeCell ref="H22:I24"/>
    <mergeCell ref="T15:W16"/>
    <mergeCell ref="T13:U13"/>
    <mergeCell ref="V13:W13"/>
    <mergeCell ref="X13:Y13"/>
    <mergeCell ref="A14:C14"/>
    <mergeCell ref="D14:E14"/>
    <mergeCell ref="F14:G14"/>
    <mergeCell ref="H14:I14"/>
    <mergeCell ref="A15:C15"/>
    <mergeCell ref="D15:E15"/>
    <mergeCell ref="F15:G15"/>
    <mergeCell ref="X15:AA16"/>
    <mergeCell ref="A13:C13"/>
    <mergeCell ref="D13:E13"/>
    <mergeCell ref="F13:G13"/>
    <mergeCell ref="H13:I13"/>
    <mergeCell ref="T14:U14"/>
    <mergeCell ref="V14:W14"/>
    <mergeCell ref="X14:Y14"/>
    <mergeCell ref="Z14:AA14"/>
    <mergeCell ref="Z13:AA13"/>
    <mergeCell ref="P14:Q14"/>
    <mergeCell ref="R14:S14"/>
    <mergeCell ref="P13:Q13"/>
    <mergeCell ref="R13:S13"/>
    <mergeCell ref="A11:C11"/>
    <mergeCell ref="D11:E11"/>
    <mergeCell ref="F11:G11"/>
    <mergeCell ref="H11:I11"/>
    <mergeCell ref="A12:C12"/>
    <mergeCell ref="D12:E12"/>
    <mergeCell ref="F12:G12"/>
    <mergeCell ref="H12:I12"/>
    <mergeCell ref="P9:Q12"/>
    <mergeCell ref="R9:S12"/>
    <mergeCell ref="K9:M12"/>
    <mergeCell ref="N9:O12"/>
    <mergeCell ref="K13:M13"/>
    <mergeCell ref="N13:O13"/>
    <mergeCell ref="A10:C10"/>
    <mergeCell ref="D10:E10"/>
    <mergeCell ref="F10:G10"/>
    <mergeCell ref="H10:I10"/>
    <mergeCell ref="T9:U12"/>
    <mergeCell ref="V9:W12"/>
    <mergeCell ref="X9:Y12"/>
    <mergeCell ref="A9:C9"/>
    <mergeCell ref="D9:E9"/>
    <mergeCell ref="F9:G9"/>
    <mergeCell ref="H9:I9"/>
    <mergeCell ref="A1:B1"/>
    <mergeCell ref="C1:E1"/>
    <mergeCell ref="P5:AA6"/>
    <mergeCell ref="A2:B2"/>
    <mergeCell ref="C2:E2"/>
    <mergeCell ref="A3:B3"/>
    <mergeCell ref="C3:E3"/>
    <mergeCell ref="P7:S8"/>
    <mergeCell ref="T7:W8"/>
    <mergeCell ref="X7:AA8"/>
    <mergeCell ref="A5:C8"/>
    <mergeCell ref="D5:E8"/>
    <mergeCell ref="F5:G8"/>
    <mergeCell ref="H5:I8"/>
  </mergeCells>
  <conditionalFormatting sqref="P13:R13">
    <cfRule type="expression" dxfId="27" priority="14">
      <formula>$AU$36&lt;0</formula>
    </cfRule>
  </conditionalFormatting>
  <conditionalFormatting sqref="P14:S14">
    <cfRule type="expression" dxfId="26" priority="13">
      <formula>$AU$37&lt;0</formula>
    </cfRule>
  </conditionalFormatting>
  <conditionalFormatting sqref="T13:W13">
    <cfRule type="expression" dxfId="25" priority="12">
      <formula>$AV$36&lt;0</formula>
    </cfRule>
  </conditionalFormatting>
  <conditionalFormatting sqref="T14:W14">
    <cfRule type="expression" dxfId="24" priority="11">
      <formula>$AV$37&lt;0</formula>
    </cfRule>
  </conditionalFormatting>
  <conditionalFormatting sqref="X13:AA13">
    <cfRule type="expression" dxfId="23" priority="10">
      <formula>$AW$36&lt;0</formula>
    </cfRule>
  </conditionalFormatting>
  <conditionalFormatting sqref="X14:AA14">
    <cfRule type="expression" dxfId="22" priority="9">
      <formula>$AW$37&lt;0</formula>
    </cfRule>
  </conditionalFormatting>
  <conditionalFormatting sqref="T21:W21">
    <cfRule type="expression" dxfId="21" priority="8">
      <formula>$AV$38&lt;0</formula>
    </cfRule>
  </conditionalFormatting>
  <conditionalFormatting sqref="T22:W22">
    <cfRule type="expression" dxfId="20" priority="7">
      <formula>$AV$39&lt;0</formula>
    </cfRule>
  </conditionalFormatting>
  <conditionalFormatting sqref="T23:W23">
    <cfRule type="expression" dxfId="19" priority="6">
      <formula>$AV$40&lt;0</formula>
    </cfRule>
  </conditionalFormatting>
  <conditionalFormatting sqref="T24:W24">
    <cfRule type="expression" dxfId="18" priority="5">
      <formula>$AV$41&lt;0</formula>
    </cfRule>
  </conditionalFormatting>
  <conditionalFormatting sqref="T25:W25">
    <cfRule type="expression" dxfId="17" priority="4">
      <formula>$AV$42&lt;0</formula>
    </cfRule>
  </conditionalFormatting>
  <conditionalFormatting sqref="T26:W26">
    <cfRule type="expression" dxfId="16" priority="3">
      <formula>$AV$43&lt;0</formula>
    </cfRule>
  </conditionalFormatting>
  <conditionalFormatting sqref="E34:I45">
    <cfRule type="expression" dxfId="15" priority="2">
      <formula>$AW$52&gt;0</formula>
    </cfRule>
  </conditionalFormatting>
  <conditionalFormatting sqref="B30:C30">
    <cfRule type="expression" dxfId="14" priority="1">
      <formula>$AO$52&gt;100</formula>
    </cfRule>
  </conditionalFormatting>
  <pageMargins left="1" right="1" top="1" bottom="1" header="0.5" footer="0.5"/>
  <pageSetup scale="79" fitToHeight="2" orientation="portrait" r:id="rId1"/>
  <colBreaks count="1" manualBreakCount="1">
    <brk id="9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N9" sqref="N9:O9"/>
    </sheetView>
  </sheetViews>
  <sheetFormatPr defaultColWidth="9.140625" defaultRowHeight="15" x14ac:dyDescent="0.25"/>
  <cols>
    <col min="1" max="16384" width="9.140625" style="22"/>
  </cols>
  <sheetData>
    <row r="1" spans="1:17" ht="15" customHeight="1" x14ac:dyDescent="0.25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</row>
    <row r="3" spans="1:17" ht="15" customHeight="1" x14ac:dyDescent="0.25">
      <c r="A3" s="69" t="s">
        <v>20</v>
      </c>
      <c r="B3" s="69"/>
      <c r="C3" s="69"/>
      <c r="D3" s="69" t="s">
        <v>3</v>
      </c>
      <c r="E3" s="69"/>
      <c r="F3" s="49" t="s">
        <v>33</v>
      </c>
      <c r="G3" s="50"/>
      <c r="H3" s="50"/>
      <c r="I3" s="50"/>
      <c r="J3" s="49" t="s">
        <v>8</v>
      </c>
      <c r="K3" s="50"/>
      <c r="L3" s="50"/>
      <c r="M3" s="50"/>
      <c r="N3" s="69" t="s">
        <v>62</v>
      </c>
      <c r="O3" s="69"/>
      <c r="P3" s="69"/>
      <c r="Q3" s="69"/>
    </row>
    <row r="4" spans="1:17" x14ac:dyDescent="0.25">
      <c r="A4" s="69"/>
      <c r="B4" s="69"/>
      <c r="C4" s="69"/>
      <c r="D4" s="69"/>
      <c r="E4" s="69"/>
      <c r="F4" s="53"/>
      <c r="G4" s="54"/>
      <c r="H4" s="54"/>
      <c r="I4" s="54"/>
      <c r="J4" s="53"/>
      <c r="K4" s="54"/>
      <c r="L4" s="54"/>
      <c r="M4" s="54"/>
      <c r="N4" s="69"/>
      <c r="O4" s="69"/>
      <c r="P4" s="69"/>
      <c r="Q4" s="69"/>
    </row>
    <row r="5" spans="1:17" x14ac:dyDescent="0.25">
      <c r="A5" s="69"/>
      <c r="B5" s="69"/>
      <c r="C5" s="69"/>
      <c r="D5" s="69"/>
      <c r="E5" s="69"/>
      <c r="F5" s="84" t="s">
        <v>39</v>
      </c>
      <c r="G5" s="84"/>
      <c r="H5" s="85" t="s">
        <v>40</v>
      </c>
      <c r="I5" s="85"/>
      <c r="J5" s="84" t="s">
        <v>41</v>
      </c>
      <c r="K5" s="84"/>
      <c r="L5" s="85" t="s">
        <v>42</v>
      </c>
      <c r="M5" s="85"/>
      <c r="N5" s="84" t="s">
        <v>39</v>
      </c>
      <c r="O5" s="84"/>
      <c r="P5" s="85" t="s">
        <v>40</v>
      </c>
      <c r="Q5" s="85"/>
    </row>
    <row r="6" spans="1:17" x14ac:dyDescent="0.25">
      <c r="A6" s="69"/>
      <c r="B6" s="69"/>
      <c r="C6" s="69"/>
      <c r="D6" s="69"/>
      <c r="E6" s="69"/>
      <c r="F6" s="84"/>
      <c r="G6" s="84"/>
      <c r="H6" s="85"/>
      <c r="I6" s="85"/>
      <c r="J6" s="84"/>
      <c r="K6" s="84"/>
      <c r="L6" s="85"/>
      <c r="M6" s="85"/>
      <c r="N6" s="84"/>
      <c r="O6" s="84"/>
      <c r="P6" s="85"/>
      <c r="Q6" s="85"/>
    </row>
    <row r="7" spans="1:17" x14ac:dyDescent="0.25">
      <c r="A7" s="69"/>
      <c r="B7" s="69"/>
      <c r="C7" s="69"/>
      <c r="D7" s="69"/>
      <c r="E7" s="69"/>
      <c r="F7" s="84"/>
      <c r="G7" s="84"/>
      <c r="H7" s="85"/>
      <c r="I7" s="85"/>
      <c r="J7" s="84"/>
      <c r="K7" s="84"/>
      <c r="L7" s="85"/>
      <c r="M7" s="85"/>
      <c r="N7" s="84"/>
      <c r="O7" s="84"/>
      <c r="P7" s="85"/>
      <c r="Q7" s="85"/>
    </row>
    <row r="8" spans="1:17" x14ac:dyDescent="0.25">
      <c r="A8" s="69"/>
      <c r="B8" s="69"/>
      <c r="C8" s="69"/>
      <c r="D8" s="69"/>
      <c r="E8" s="69"/>
      <c r="F8" s="84"/>
      <c r="G8" s="84"/>
      <c r="H8" s="85"/>
      <c r="I8" s="85"/>
      <c r="J8" s="84"/>
      <c r="K8" s="84"/>
      <c r="L8" s="85"/>
      <c r="M8" s="85"/>
      <c r="N8" s="84"/>
      <c r="O8" s="84"/>
      <c r="P8" s="85"/>
      <c r="Q8" s="85"/>
    </row>
    <row r="9" spans="1:17" x14ac:dyDescent="0.25">
      <c r="A9" s="81" t="s">
        <v>6</v>
      </c>
      <c r="B9" s="82"/>
      <c r="C9" s="83"/>
      <c r="D9" s="36" t="s">
        <v>4</v>
      </c>
      <c r="E9" s="36"/>
      <c r="F9" s="86"/>
      <c r="G9" s="86"/>
      <c r="H9" s="86"/>
      <c r="I9" s="86"/>
      <c r="J9" s="58"/>
      <c r="K9" s="59"/>
      <c r="L9" s="74"/>
      <c r="M9" s="76"/>
      <c r="N9" s="86"/>
      <c r="O9" s="86"/>
      <c r="P9" s="86"/>
      <c r="Q9" s="86"/>
    </row>
    <row r="10" spans="1:17" ht="14.45" x14ac:dyDescent="0.3">
      <c r="A10" s="78" t="s">
        <v>7</v>
      </c>
      <c r="B10" s="79"/>
      <c r="C10" s="80"/>
      <c r="D10" s="36" t="s">
        <v>4</v>
      </c>
      <c r="E10" s="36"/>
      <c r="F10" s="86"/>
      <c r="G10" s="86"/>
      <c r="H10" s="86"/>
      <c r="I10" s="86"/>
      <c r="J10" s="58"/>
      <c r="K10" s="59"/>
      <c r="L10" s="74"/>
      <c r="M10" s="76"/>
      <c r="N10" s="86"/>
      <c r="O10" s="86"/>
      <c r="P10" s="86"/>
      <c r="Q10" s="86"/>
    </row>
    <row r="11" spans="1:17" x14ac:dyDescent="0.25">
      <c r="A11" s="49" t="s">
        <v>20</v>
      </c>
      <c r="B11" s="50"/>
      <c r="C11" s="55"/>
      <c r="D11" s="49" t="s">
        <v>3</v>
      </c>
      <c r="E11" s="55"/>
      <c r="F11" s="77"/>
      <c r="G11" s="77"/>
      <c r="H11" s="77"/>
      <c r="I11" s="77"/>
      <c r="J11" s="49" t="s">
        <v>8</v>
      </c>
      <c r="K11" s="50"/>
      <c r="L11" s="50"/>
      <c r="M11" s="50"/>
      <c r="N11" s="69"/>
      <c r="O11" s="69"/>
      <c r="P11" s="69"/>
      <c r="Q11" s="69"/>
    </row>
    <row r="12" spans="1:17" x14ac:dyDescent="0.25">
      <c r="A12" s="51"/>
      <c r="B12" s="52"/>
      <c r="C12" s="56"/>
      <c r="D12" s="51"/>
      <c r="E12" s="56"/>
      <c r="F12" s="77"/>
      <c r="G12" s="77"/>
      <c r="H12" s="77"/>
      <c r="I12" s="77"/>
      <c r="J12" s="53"/>
      <c r="K12" s="54"/>
      <c r="L12" s="54"/>
      <c r="M12" s="54"/>
      <c r="N12" s="69"/>
      <c r="O12" s="69"/>
      <c r="P12" s="69"/>
      <c r="Q12" s="69"/>
    </row>
    <row r="13" spans="1:17" x14ac:dyDescent="0.25">
      <c r="A13" s="51"/>
      <c r="B13" s="52"/>
      <c r="C13" s="56"/>
      <c r="D13" s="51"/>
      <c r="E13" s="56"/>
      <c r="F13" s="60"/>
      <c r="G13" s="61"/>
      <c r="H13" s="61"/>
      <c r="I13" s="62"/>
      <c r="J13" s="84" t="s">
        <v>41</v>
      </c>
      <c r="K13" s="84"/>
      <c r="L13" s="85" t="s">
        <v>42</v>
      </c>
      <c r="M13" s="85"/>
      <c r="N13" s="49"/>
      <c r="O13" s="50"/>
      <c r="P13" s="50"/>
      <c r="Q13" s="55"/>
    </row>
    <row r="14" spans="1:17" x14ac:dyDescent="0.25">
      <c r="A14" s="51"/>
      <c r="B14" s="52"/>
      <c r="C14" s="56"/>
      <c r="D14" s="51"/>
      <c r="E14" s="56"/>
      <c r="F14" s="63"/>
      <c r="G14" s="64"/>
      <c r="H14" s="64"/>
      <c r="I14" s="65"/>
      <c r="J14" s="84"/>
      <c r="K14" s="84"/>
      <c r="L14" s="85"/>
      <c r="M14" s="85"/>
      <c r="N14" s="51"/>
      <c r="O14" s="52"/>
      <c r="P14" s="52"/>
      <c r="Q14" s="56"/>
    </row>
    <row r="15" spans="1:17" x14ac:dyDescent="0.25">
      <c r="A15" s="51"/>
      <c r="B15" s="52"/>
      <c r="C15" s="56"/>
      <c r="D15" s="51"/>
      <c r="E15" s="56"/>
      <c r="F15" s="63"/>
      <c r="G15" s="64"/>
      <c r="H15" s="64"/>
      <c r="I15" s="65"/>
      <c r="J15" s="84"/>
      <c r="K15" s="84"/>
      <c r="L15" s="85"/>
      <c r="M15" s="85"/>
      <c r="N15" s="51"/>
      <c r="O15" s="52"/>
      <c r="P15" s="52"/>
      <c r="Q15" s="56"/>
    </row>
    <row r="16" spans="1:17" x14ac:dyDescent="0.25">
      <c r="A16" s="53"/>
      <c r="B16" s="54"/>
      <c r="C16" s="57"/>
      <c r="D16" s="53"/>
      <c r="E16" s="57"/>
      <c r="F16" s="66"/>
      <c r="G16" s="67"/>
      <c r="H16" s="67"/>
      <c r="I16" s="68"/>
      <c r="J16" s="84"/>
      <c r="K16" s="84"/>
      <c r="L16" s="85"/>
      <c r="M16" s="85"/>
      <c r="N16" s="53"/>
      <c r="O16" s="54"/>
      <c r="P16" s="54"/>
      <c r="Q16" s="57"/>
    </row>
    <row r="17" spans="1:17" ht="14.45" x14ac:dyDescent="0.3">
      <c r="A17" s="81" t="s">
        <v>6</v>
      </c>
      <c r="B17" s="82"/>
      <c r="C17" s="83"/>
      <c r="D17" s="47" t="s">
        <v>5</v>
      </c>
      <c r="E17" s="48"/>
      <c r="F17" s="46"/>
      <c r="G17" s="46"/>
      <c r="H17" s="46"/>
      <c r="I17" s="46"/>
      <c r="J17" s="74"/>
      <c r="K17" s="76"/>
      <c r="L17" s="74"/>
      <c r="M17" s="76"/>
      <c r="N17" s="23"/>
      <c r="O17" s="23"/>
      <c r="P17" s="23"/>
      <c r="Q17" s="23"/>
    </row>
    <row r="18" spans="1:17" ht="14.45" x14ac:dyDescent="0.3">
      <c r="A18" s="78" t="s">
        <v>7</v>
      </c>
      <c r="B18" s="79"/>
      <c r="C18" s="80"/>
      <c r="D18" s="47" t="s">
        <v>5</v>
      </c>
      <c r="E18" s="48"/>
      <c r="F18" s="46"/>
      <c r="G18" s="46"/>
      <c r="H18" s="46"/>
      <c r="I18" s="46"/>
      <c r="J18" s="74"/>
      <c r="K18" s="76"/>
      <c r="L18" s="74"/>
      <c r="M18" s="76"/>
      <c r="N18" s="23"/>
      <c r="O18" s="23"/>
      <c r="P18" s="23"/>
      <c r="Q18" s="23"/>
    </row>
    <row r="19" spans="1:17" ht="14.45" x14ac:dyDescent="0.3">
      <c r="A19" s="81" t="s">
        <v>6</v>
      </c>
      <c r="B19" s="82"/>
      <c r="C19" s="83"/>
      <c r="D19" s="36" t="s">
        <v>1</v>
      </c>
      <c r="E19" s="36"/>
      <c r="F19" s="46"/>
      <c r="G19" s="46"/>
      <c r="H19" s="46"/>
      <c r="I19" s="46"/>
      <c r="J19" s="58"/>
      <c r="K19" s="59"/>
      <c r="L19" s="74"/>
      <c r="M19" s="76"/>
      <c r="N19" s="23"/>
      <c r="O19" s="23"/>
      <c r="P19" s="23"/>
      <c r="Q19" s="23"/>
    </row>
    <row r="20" spans="1:17" ht="14.45" x14ac:dyDescent="0.3">
      <c r="A20" s="78" t="s">
        <v>7</v>
      </c>
      <c r="B20" s="79"/>
      <c r="C20" s="80"/>
      <c r="D20" s="36" t="s">
        <v>1</v>
      </c>
      <c r="E20" s="36"/>
      <c r="F20" s="46"/>
      <c r="G20" s="46"/>
      <c r="H20" s="46"/>
      <c r="I20" s="46"/>
      <c r="J20" s="58"/>
      <c r="K20" s="59"/>
      <c r="L20" s="74"/>
      <c r="M20" s="76"/>
      <c r="N20" s="23"/>
      <c r="O20" s="23"/>
      <c r="P20" s="23"/>
      <c r="Q20" s="23"/>
    </row>
    <row r="21" spans="1:17" ht="14.45" x14ac:dyDescent="0.3">
      <c r="A21" s="81" t="s">
        <v>6</v>
      </c>
      <c r="B21" s="82"/>
      <c r="C21" s="83"/>
      <c r="D21" s="36" t="s">
        <v>2</v>
      </c>
      <c r="E21" s="36"/>
      <c r="F21" s="46"/>
      <c r="G21" s="46"/>
      <c r="H21" s="46"/>
      <c r="I21" s="46"/>
      <c r="J21" s="58"/>
      <c r="K21" s="59"/>
      <c r="L21" s="74"/>
      <c r="M21" s="76"/>
      <c r="N21" s="23"/>
      <c r="O21" s="23"/>
      <c r="P21" s="23"/>
      <c r="Q21" s="23"/>
    </row>
    <row r="22" spans="1:17" thickBot="1" x14ac:dyDescent="0.35">
      <c r="A22" s="78" t="s">
        <v>7</v>
      </c>
      <c r="B22" s="79"/>
      <c r="C22" s="80"/>
      <c r="D22" s="36" t="s">
        <v>2</v>
      </c>
      <c r="E22" s="36"/>
      <c r="F22" s="46"/>
      <c r="G22" s="46"/>
      <c r="H22" s="46"/>
      <c r="I22" s="46"/>
      <c r="J22" s="58"/>
      <c r="K22" s="59"/>
      <c r="L22" s="74"/>
      <c r="M22" s="76"/>
      <c r="N22" s="23"/>
      <c r="O22" s="23"/>
      <c r="P22" s="23"/>
      <c r="Q22" s="23"/>
    </row>
    <row r="23" spans="1:17" ht="15.75" thickTop="1" x14ac:dyDescent="0.25">
      <c r="A23" s="218" t="s">
        <v>49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20"/>
    </row>
    <row r="24" spans="1:17" x14ac:dyDescent="0.25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3"/>
    </row>
    <row r="25" spans="1:17" ht="15.75" thickBot="1" x14ac:dyDescent="0.3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6"/>
    </row>
    <row r="26" spans="1:17" ht="15.75" thickTop="1" x14ac:dyDescent="0.25"/>
  </sheetData>
  <sheetProtection selectLockedCells="1"/>
  <mergeCells count="68">
    <mergeCell ref="A23:Q25"/>
    <mergeCell ref="A21:C21"/>
    <mergeCell ref="D21:E21"/>
    <mergeCell ref="F21:I21"/>
    <mergeCell ref="J21:K21"/>
    <mergeCell ref="L21:M21"/>
    <mergeCell ref="A22:C22"/>
    <mergeCell ref="D22:E22"/>
    <mergeCell ref="F22:I22"/>
    <mergeCell ref="J22:K22"/>
    <mergeCell ref="L22:M22"/>
    <mergeCell ref="A19:C19"/>
    <mergeCell ref="D19:E19"/>
    <mergeCell ref="F19:I19"/>
    <mergeCell ref="J19:K19"/>
    <mergeCell ref="L19:M19"/>
    <mergeCell ref="A20:C20"/>
    <mergeCell ref="D20:E20"/>
    <mergeCell ref="F20:I20"/>
    <mergeCell ref="J20:K20"/>
    <mergeCell ref="L20:M20"/>
    <mergeCell ref="A17:C17"/>
    <mergeCell ref="D17:E17"/>
    <mergeCell ref="F17:I17"/>
    <mergeCell ref="J17:K17"/>
    <mergeCell ref="L17:M17"/>
    <mergeCell ref="A18:C18"/>
    <mergeCell ref="D18:E18"/>
    <mergeCell ref="F18:I18"/>
    <mergeCell ref="J18:K18"/>
    <mergeCell ref="L18:M18"/>
    <mergeCell ref="A11:C16"/>
    <mergeCell ref="D11:E16"/>
    <mergeCell ref="F11:I12"/>
    <mergeCell ref="J11:M12"/>
    <mergeCell ref="N11:Q12"/>
    <mergeCell ref="F13:I16"/>
    <mergeCell ref="J13:K16"/>
    <mergeCell ref="L13:M16"/>
    <mergeCell ref="N13:Q16"/>
    <mergeCell ref="N9:O9"/>
    <mergeCell ref="P9:Q9"/>
    <mergeCell ref="A10:C10"/>
    <mergeCell ref="D10:E10"/>
    <mergeCell ref="F10:G10"/>
    <mergeCell ref="H10:I10"/>
    <mergeCell ref="J10:K10"/>
    <mergeCell ref="L10:M10"/>
    <mergeCell ref="N10:O10"/>
    <mergeCell ref="P10:Q10"/>
    <mergeCell ref="A9:C9"/>
    <mergeCell ref="D9:E9"/>
    <mergeCell ref="F9:G9"/>
    <mergeCell ref="H9:I9"/>
    <mergeCell ref="J9:K9"/>
    <mergeCell ref="L9:M9"/>
    <mergeCell ref="P5:Q8"/>
    <mergeCell ref="A1:Q2"/>
    <mergeCell ref="A3:C8"/>
    <mergeCell ref="D3:E8"/>
    <mergeCell ref="F3:I4"/>
    <mergeCell ref="J3:M4"/>
    <mergeCell ref="N3:Q4"/>
    <mergeCell ref="F5:G8"/>
    <mergeCell ref="H5:I8"/>
    <mergeCell ref="J5:K8"/>
    <mergeCell ref="L5:M8"/>
    <mergeCell ref="N5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zoomScale="85" zoomScaleNormal="85" workbookViewId="0">
      <selection activeCell="X7" sqref="X7:AA8"/>
    </sheetView>
  </sheetViews>
  <sheetFormatPr defaultRowHeight="15" x14ac:dyDescent="0.25"/>
  <cols>
    <col min="2" max="4" width="9.28515625" bestFit="1" customWidth="1"/>
    <col min="8" max="8" width="11.140625" bestFit="1" customWidth="1"/>
    <col min="9" max="9" width="9.28515625" bestFit="1" customWidth="1"/>
    <col min="10" max="10" width="2.42578125" customWidth="1"/>
    <col min="29" max="51" width="9.140625" hidden="1" customWidth="1"/>
  </cols>
  <sheetData>
    <row r="1" spans="1:50" ht="15.75" customHeight="1" thickTop="1" x14ac:dyDescent="0.25">
      <c r="A1" s="149" t="s">
        <v>15</v>
      </c>
      <c r="B1" s="150"/>
      <c r="C1" s="151" t="str">
        <f>'2nd Mailing Calcs (Read-Only)'!C1</f>
        <v>XXXXXX</v>
      </c>
      <c r="D1" s="151"/>
      <c r="E1" s="151"/>
      <c r="F1" s="195" t="s">
        <v>56</v>
      </c>
      <c r="G1" s="196"/>
      <c r="H1" s="196"/>
      <c r="I1" s="197"/>
      <c r="K1" s="87" t="s">
        <v>15</v>
      </c>
      <c r="L1" s="87"/>
      <c r="M1" s="121" t="str">
        <f>C1</f>
        <v>XXXXXX</v>
      </c>
      <c r="N1" s="121"/>
      <c r="O1" s="121"/>
      <c r="X1" s="204" t="s">
        <v>56</v>
      </c>
      <c r="Y1" s="205"/>
      <c r="Z1" s="205"/>
      <c r="AA1" s="206"/>
    </row>
    <row r="2" spans="1:50" x14ac:dyDescent="0.25">
      <c r="A2" s="152" t="s">
        <v>16</v>
      </c>
      <c r="B2" s="87"/>
      <c r="C2" s="121" t="str">
        <f>'2nd Mailing Calcs (Read-Only)'!C2</f>
        <v>XXXX-XXX-XXX</v>
      </c>
      <c r="D2" s="121"/>
      <c r="E2" s="121"/>
      <c r="F2" s="198"/>
      <c r="G2" s="199"/>
      <c r="H2" s="199"/>
      <c r="I2" s="200"/>
      <c r="K2" s="87" t="s">
        <v>16</v>
      </c>
      <c r="L2" s="87"/>
      <c r="M2" s="121" t="str">
        <f>C2</f>
        <v>XXXX-XXX-XXX</v>
      </c>
      <c r="N2" s="121"/>
      <c r="O2" s="121"/>
      <c r="X2" s="198"/>
      <c r="Y2" s="199"/>
      <c r="Z2" s="199"/>
      <c r="AA2" s="207"/>
    </row>
    <row r="3" spans="1:50" ht="15.75" thickBot="1" x14ac:dyDescent="0.3">
      <c r="A3" s="152" t="s">
        <v>17</v>
      </c>
      <c r="B3" s="87"/>
      <c r="C3" s="121" t="str">
        <f>'2nd Mailing Calcs (Read-Only)'!C3</f>
        <v>Barrier XXX</v>
      </c>
      <c r="D3" s="121"/>
      <c r="E3" s="121"/>
      <c r="F3" s="201"/>
      <c r="G3" s="202"/>
      <c r="H3" s="202"/>
      <c r="I3" s="203"/>
      <c r="K3" s="87" t="s">
        <v>17</v>
      </c>
      <c r="L3" s="87"/>
      <c r="M3" s="121" t="str">
        <f>C3</f>
        <v>Barrier XXX</v>
      </c>
      <c r="N3" s="121"/>
      <c r="O3" s="121"/>
      <c r="X3" s="201"/>
      <c r="Y3" s="202"/>
      <c r="Z3" s="202"/>
      <c r="AA3" s="208"/>
    </row>
    <row r="4" spans="1:50" ht="15.6" thickTop="1" thickBot="1" x14ac:dyDescent="0.35">
      <c r="A4" s="24"/>
      <c r="B4" s="25"/>
      <c r="C4" s="25"/>
      <c r="D4" s="25"/>
      <c r="E4" s="25"/>
      <c r="F4" s="25"/>
      <c r="G4" s="25"/>
      <c r="H4" s="25"/>
      <c r="I4" s="26"/>
    </row>
    <row r="5" spans="1:50" x14ac:dyDescent="0.25">
      <c r="A5" s="153" t="s">
        <v>20</v>
      </c>
      <c r="B5" s="154"/>
      <c r="C5" s="154"/>
      <c r="D5" s="154" t="s">
        <v>3</v>
      </c>
      <c r="E5" s="154"/>
      <c r="F5" s="156" t="s">
        <v>29</v>
      </c>
      <c r="G5" s="157"/>
      <c r="H5" s="156" t="s">
        <v>38</v>
      </c>
      <c r="I5" s="110"/>
      <c r="P5" s="101" t="s">
        <v>44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50" x14ac:dyDescent="0.25">
      <c r="A6" s="155"/>
      <c r="B6" s="88"/>
      <c r="C6" s="88"/>
      <c r="D6" s="88"/>
      <c r="E6" s="88"/>
      <c r="F6" s="96"/>
      <c r="G6" s="97"/>
      <c r="H6" s="96"/>
      <c r="I6" s="158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50" x14ac:dyDescent="0.25">
      <c r="A7" s="155"/>
      <c r="B7" s="88"/>
      <c r="C7" s="88"/>
      <c r="D7" s="88"/>
      <c r="E7" s="88"/>
      <c r="F7" s="96"/>
      <c r="G7" s="97"/>
      <c r="H7" s="96"/>
      <c r="I7" s="158"/>
      <c r="P7" s="94" t="s">
        <v>33</v>
      </c>
      <c r="Q7" s="128"/>
      <c r="R7" s="128"/>
      <c r="S7" s="128"/>
      <c r="T7" s="94" t="s">
        <v>8</v>
      </c>
      <c r="U7" s="128"/>
      <c r="V7" s="128"/>
      <c r="W7" s="128"/>
      <c r="X7" s="88" t="s">
        <v>62</v>
      </c>
      <c r="Y7" s="88"/>
      <c r="Z7" s="88"/>
      <c r="AA7" s="88"/>
    </row>
    <row r="8" spans="1:50" x14ac:dyDescent="0.25">
      <c r="A8" s="155"/>
      <c r="B8" s="88"/>
      <c r="C8" s="88"/>
      <c r="D8" s="88"/>
      <c r="E8" s="88"/>
      <c r="F8" s="98"/>
      <c r="G8" s="99"/>
      <c r="H8" s="98"/>
      <c r="I8" s="159"/>
      <c r="P8" s="98"/>
      <c r="Q8" s="129"/>
      <c r="R8" s="129"/>
      <c r="S8" s="129"/>
      <c r="T8" s="98"/>
      <c r="U8" s="129"/>
      <c r="V8" s="129"/>
      <c r="W8" s="129"/>
      <c r="X8" s="88"/>
      <c r="Y8" s="88"/>
      <c r="Z8" s="88"/>
      <c r="AA8" s="88"/>
      <c r="AD8" s="1" t="s">
        <v>12</v>
      </c>
      <c r="AE8" s="1" t="s">
        <v>13</v>
      </c>
      <c r="AF8" s="1" t="s">
        <v>14</v>
      </c>
    </row>
    <row r="9" spans="1:50" x14ac:dyDescent="0.25">
      <c r="A9" s="146" t="s">
        <v>6</v>
      </c>
      <c r="B9" s="123"/>
      <c r="C9" s="124"/>
      <c r="D9" s="87" t="s">
        <v>4</v>
      </c>
      <c r="E9" s="87"/>
      <c r="F9" s="147">
        <f>'2nd Mailing Calcs (Read-Only)'!F9:G9</f>
        <v>0</v>
      </c>
      <c r="G9" s="147"/>
      <c r="H9" s="147">
        <f>'2nd Mailing Calcs (Read-Only)'!H9:I9</f>
        <v>0</v>
      </c>
      <c r="I9" s="148"/>
      <c r="K9" s="88" t="s">
        <v>20</v>
      </c>
      <c r="L9" s="88"/>
      <c r="M9" s="88"/>
      <c r="N9" s="88" t="s">
        <v>3</v>
      </c>
      <c r="O9" s="88"/>
      <c r="P9" s="130" t="s">
        <v>39</v>
      </c>
      <c r="Q9" s="130"/>
      <c r="R9" s="131" t="s">
        <v>40</v>
      </c>
      <c r="S9" s="131"/>
      <c r="T9" s="130" t="s">
        <v>41</v>
      </c>
      <c r="U9" s="130"/>
      <c r="V9" s="131" t="s">
        <v>42</v>
      </c>
      <c r="W9" s="131"/>
      <c r="X9" s="130" t="s">
        <v>39</v>
      </c>
      <c r="Y9" s="130"/>
      <c r="Z9" s="131" t="s">
        <v>40</v>
      </c>
      <c r="AA9" s="131"/>
      <c r="AD9" s="1">
        <f t="shared" ref="AD9:AD16" si="0">H9</f>
        <v>0</v>
      </c>
      <c r="AE9" s="1">
        <f>SUM(P37:AA37)</f>
        <v>0</v>
      </c>
      <c r="AF9" s="1">
        <f>AD9-AE9</f>
        <v>0</v>
      </c>
    </row>
    <row r="10" spans="1:50" x14ac:dyDescent="0.25">
      <c r="A10" s="160" t="s">
        <v>7</v>
      </c>
      <c r="B10" s="126"/>
      <c r="C10" s="127"/>
      <c r="D10" s="87" t="s">
        <v>4</v>
      </c>
      <c r="E10" s="87"/>
      <c r="F10" s="147">
        <f>'2nd Mailing Calcs (Read-Only)'!F10:G10</f>
        <v>0</v>
      </c>
      <c r="G10" s="147"/>
      <c r="H10" s="147">
        <f>'2nd Mailing Calcs (Read-Only)'!H10:I10</f>
        <v>0</v>
      </c>
      <c r="I10" s="148"/>
      <c r="K10" s="88"/>
      <c r="L10" s="88"/>
      <c r="M10" s="88"/>
      <c r="N10" s="88"/>
      <c r="O10" s="88"/>
      <c r="P10" s="130"/>
      <c r="Q10" s="130"/>
      <c r="R10" s="131"/>
      <c r="S10" s="131"/>
      <c r="T10" s="130"/>
      <c r="U10" s="130"/>
      <c r="V10" s="131"/>
      <c r="W10" s="131"/>
      <c r="X10" s="130"/>
      <c r="Y10" s="130"/>
      <c r="Z10" s="131"/>
      <c r="AA10" s="131"/>
      <c r="AD10" s="1">
        <f t="shared" si="0"/>
        <v>0</v>
      </c>
      <c r="AE10" s="1">
        <f>SUM(P38:AA38)</f>
        <v>0</v>
      </c>
      <c r="AF10" s="1">
        <f t="shared" ref="AF10:AF16" si="1">AD10-AE10</f>
        <v>0</v>
      </c>
    </row>
    <row r="11" spans="1:50" x14ac:dyDescent="0.25">
      <c r="A11" s="146" t="s">
        <v>6</v>
      </c>
      <c r="B11" s="123"/>
      <c r="C11" s="124"/>
      <c r="D11" s="87" t="s">
        <v>5</v>
      </c>
      <c r="E11" s="87"/>
      <c r="F11" s="147">
        <f>'2nd Mailing Calcs (Read-Only)'!F11:G11</f>
        <v>0</v>
      </c>
      <c r="G11" s="147"/>
      <c r="H11" s="147">
        <f>'2nd Mailing Calcs (Read-Only)'!H11:I11</f>
        <v>0</v>
      </c>
      <c r="I11" s="148"/>
      <c r="K11" s="88"/>
      <c r="L11" s="88"/>
      <c r="M11" s="88"/>
      <c r="N11" s="88"/>
      <c r="O11" s="88"/>
      <c r="P11" s="130"/>
      <c r="Q11" s="130"/>
      <c r="R11" s="131"/>
      <c r="S11" s="131"/>
      <c r="T11" s="130"/>
      <c r="U11" s="130"/>
      <c r="V11" s="131"/>
      <c r="W11" s="131"/>
      <c r="X11" s="130"/>
      <c r="Y11" s="130"/>
      <c r="Z11" s="131"/>
      <c r="AA11" s="131"/>
      <c r="AD11" s="1">
        <f t="shared" si="0"/>
        <v>0</v>
      </c>
      <c r="AE11" s="1">
        <f t="shared" ref="AE11:AE16" si="2">SUM(P45:AA45)</f>
        <v>0</v>
      </c>
      <c r="AF11" s="1">
        <f t="shared" si="1"/>
        <v>0</v>
      </c>
    </row>
    <row r="12" spans="1:50" x14ac:dyDescent="0.25">
      <c r="A12" s="160" t="s">
        <v>7</v>
      </c>
      <c r="B12" s="126"/>
      <c r="C12" s="127"/>
      <c r="D12" s="87" t="s">
        <v>5</v>
      </c>
      <c r="E12" s="87"/>
      <c r="F12" s="147">
        <f>'2nd Mailing Calcs (Read-Only)'!F12:G12</f>
        <v>0</v>
      </c>
      <c r="G12" s="147"/>
      <c r="H12" s="147">
        <f>'2nd Mailing Calcs (Read-Only)'!H12:I12</f>
        <v>0</v>
      </c>
      <c r="I12" s="148"/>
      <c r="K12" s="88"/>
      <c r="L12" s="88"/>
      <c r="M12" s="88"/>
      <c r="N12" s="88"/>
      <c r="O12" s="88"/>
      <c r="P12" s="130"/>
      <c r="Q12" s="130"/>
      <c r="R12" s="131"/>
      <c r="S12" s="131"/>
      <c r="T12" s="130"/>
      <c r="U12" s="130"/>
      <c r="V12" s="131"/>
      <c r="W12" s="131"/>
      <c r="X12" s="130"/>
      <c r="Y12" s="130"/>
      <c r="Z12" s="131"/>
      <c r="AA12" s="131"/>
      <c r="AD12" s="1">
        <f t="shared" si="0"/>
        <v>0</v>
      </c>
      <c r="AE12" s="1">
        <f t="shared" si="2"/>
        <v>0</v>
      </c>
      <c r="AF12" s="1">
        <f t="shared" si="1"/>
        <v>0</v>
      </c>
      <c r="AH12" s="209" t="s">
        <v>29</v>
      </c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10"/>
    </row>
    <row r="13" spans="1:50" x14ac:dyDescent="0.25">
      <c r="A13" s="146" t="s">
        <v>6</v>
      </c>
      <c r="B13" s="123"/>
      <c r="C13" s="124"/>
      <c r="D13" s="87" t="s">
        <v>1</v>
      </c>
      <c r="E13" s="87"/>
      <c r="F13" s="147">
        <f>'2nd Mailing Calcs (Read-Only)'!F13:G13</f>
        <v>0</v>
      </c>
      <c r="G13" s="147"/>
      <c r="H13" s="147">
        <f>'2nd Mailing Calcs (Read-Only)'!H13:I13</f>
        <v>0</v>
      </c>
      <c r="I13" s="148"/>
      <c r="K13" s="122" t="s">
        <v>6</v>
      </c>
      <c r="L13" s="123"/>
      <c r="M13" s="124"/>
      <c r="N13" s="87" t="s">
        <v>4</v>
      </c>
      <c r="O13" s="87"/>
      <c r="P13" s="184">
        <f>'2nd Mailing Calcs (Read-Only)'!P9:Q9</f>
        <v>0</v>
      </c>
      <c r="Q13" s="184"/>
      <c r="R13" s="236">
        <f>'2nd Mailing Calcs (Read-Only)'!R9:S9</f>
        <v>0</v>
      </c>
      <c r="S13" s="237"/>
      <c r="T13" s="184">
        <f>'2nd Mailing Calcs (Read-Only)'!T9:U9</f>
        <v>0</v>
      </c>
      <c r="U13" s="184"/>
      <c r="V13" s="236">
        <f>'2nd Mailing Calcs (Read-Only)'!V9:W9</f>
        <v>0</v>
      </c>
      <c r="W13" s="237"/>
      <c r="X13" s="184">
        <f>'2nd Mailing Calcs (Read-Only)'!X9:Y9</f>
        <v>0</v>
      </c>
      <c r="Y13" s="184"/>
      <c r="Z13" s="236">
        <f>'2nd Mailing Calcs (Read-Only)'!Z9:AA9</f>
        <v>0</v>
      </c>
      <c r="AA13" s="237"/>
      <c r="AD13" s="1">
        <f t="shared" si="0"/>
        <v>0</v>
      </c>
      <c r="AE13" s="1">
        <f t="shared" si="2"/>
        <v>0</v>
      </c>
      <c r="AF13" s="1">
        <f t="shared" si="1"/>
        <v>0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2"/>
    </row>
    <row r="14" spans="1:50" x14ac:dyDescent="0.25">
      <c r="A14" s="160" t="s">
        <v>7</v>
      </c>
      <c r="B14" s="126"/>
      <c r="C14" s="127"/>
      <c r="D14" s="87" t="s">
        <v>1</v>
      </c>
      <c r="E14" s="87"/>
      <c r="F14" s="147">
        <f>'2nd Mailing Calcs (Read-Only)'!F14:G14</f>
        <v>0</v>
      </c>
      <c r="G14" s="147"/>
      <c r="H14" s="147">
        <f>'2nd Mailing Calcs (Read-Only)'!H14:I14</f>
        <v>0</v>
      </c>
      <c r="I14" s="148"/>
      <c r="K14" s="125" t="s">
        <v>7</v>
      </c>
      <c r="L14" s="126"/>
      <c r="M14" s="127"/>
      <c r="N14" s="87" t="s">
        <v>4</v>
      </c>
      <c r="O14" s="87"/>
      <c r="P14" s="184">
        <f>'2nd Mailing Calcs (Read-Only)'!P10:Q10</f>
        <v>0</v>
      </c>
      <c r="Q14" s="184"/>
      <c r="R14" s="236">
        <f>'2nd Mailing Calcs (Read-Only)'!R10:S10</f>
        <v>0</v>
      </c>
      <c r="S14" s="237"/>
      <c r="T14" s="184">
        <f>'2nd Mailing Calcs (Read-Only)'!T10:U10</f>
        <v>0</v>
      </c>
      <c r="U14" s="184"/>
      <c r="V14" s="236">
        <f>'2nd Mailing Calcs (Read-Only)'!V10:W10</f>
        <v>0</v>
      </c>
      <c r="W14" s="237"/>
      <c r="X14" s="184">
        <f>'2nd Mailing Calcs (Read-Only)'!X10:Y10</f>
        <v>0</v>
      </c>
      <c r="Y14" s="184"/>
      <c r="Z14" s="236">
        <f>'2nd Mailing Calcs (Read-Only)'!Z10:AA10</f>
        <v>0</v>
      </c>
      <c r="AA14" s="237"/>
      <c r="AD14" s="1">
        <f t="shared" si="0"/>
        <v>0</v>
      </c>
      <c r="AE14" s="1">
        <f t="shared" si="2"/>
        <v>0</v>
      </c>
      <c r="AF14" s="1">
        <f t="shared" si="1"/>
        <v>0</v>
      </c>
      <c r="AH14" s="88" t="s">
        <v>20</v>
      </c>
      <c r="AI14" s="88"/>
      <c r="AJ14" s="88"/>
      <c r="AK14" s="88" t="s">
        <v>3</v>
      </c>
      <c r="AL14" s="88"/>
      <c r="AM14" s="94" t="s">
        <v>33</v>
      </c>
      <c r="AN14" s="128"/>
      <c r="AO14" s="128"/>
      <c r="AP14" s="128"/>
      <c r="AQ14" s="94" t="s">
        <v>8</v>
      </c>
      <c r="AR14" s="128"/>
      <c r="AS14" s="128"/>
      <c r="AT14" s="128"/>
      <c r="AU14" s="88" t="s">
        <v>31</v>
      </c>
      <c r="AV14" s="88"/>
      <c r="AW14" s="88"/>
      <c r="AX14" s="88"/>
    </row>
    <row r="15" spans="1:50" x14ac:dyDescent="0.25">
      <c r="A15" s="146" t="s">
        <v>6</v>
      </c>
      <c r="B15" s="123"/>
      <c r="C15" s="124"/>
      <c r="D15" s="87" t="s">
        <v>2</v>
      </c>
      <c r="E15" s="87"/>
      <c r="F15" s="147">
        <f>'2nd Mailing Calcs (Read-Only)'!F15:G15</f>
        <v>0</v>
      </c>
      <c r="G15" s="147"/>
      <c r="H15" s="147">
        <f>'2nd Mailing Calcs (Read-Only)'!H15:I15</f>
        <v>0</v>
      </c>
      <c r="I15" s="148"/>
      <c r="P15" s="135"/>
      <c r="Q15" s="135"/>
      <c r="R15" s="135"/>
      <c r="S15" s="135"/>
      <c r="T15" s="94" t="s">
        <v>8</v>
      </c>
      <c r="U15" s="128"/>
      <c r="V15" s="128"/>
      <c r="W15" s="128"/>
      <c r="X15" s="88"/>
      <c r="Y15" s="88"/>
      <c r="Z15" s="88"/>
      <c r="AA15" s="88"/>
      <c r="AD15" s="1">
        <f t="shared" si="0"/>
        <v>0</v>
      </c>
      <c r="AE15" s="1">
        <f t="shared" si="2"/>
        <v>0</v>
      </c>
      <c r="AF15" s="1">
        <f t="shared" si="1"/>
        <v>0</v>
      </c>
      <c r="AH15" s="88"/>
      <c r="AI15" s="88"/>
      <c r="AJ15" s="88"/>
      <c r="AK15" s="88"/>
      <c r="AL15" s="88"/>
      <c r="AM15" s="98"/>
      <c r="AN15" s="129"/>
      <c r="AO15" s="129"/>
      <c r="AP15" s="129"/>
      <c r="AQ15" s="98"/>
      <c r="AR15" s="129"/>
      <c r="AS15" s="129"/>
      <c r="AT15" s="129"/>
      <c r="AU15" s="88"/>
      <c r="AV15" s="88"/>
      <c r="AW15" s="88"/>
      <c r="AX15" s="88"/>
    </row>
    <row r="16" spans="1:50" ht="15.75" thickBot="1" x14ac:dyDescent="0.3">
      <c r="A16" s="166" t="s">
        <v>7</v>
      </c>
      <c r="B16" s="167"/>
      <c r="C16" s="168"/>
      <c r="D16" s="169" t="s">
        <v>2</v>
      </c>
      <c r="E16" s="169"/>
      <c r="F16" s="170">
        <f>'2nd Mailing Calcs (Read-Only)'!F16:G16</f>
        <v>0</v>
      </c>
      <c r="G16" s="170"/>
      <c r="H16" s="170">
        <f>'2nd Mailing Calcs (Read-Only)'!H16:I16</f>
        <v>0</v>
      </c>
      <c r="I16" s="171"/>
      <c r="P16" s="135"/>
      <c r="Q16" s="135"/>
      <c r="R16" s="135"/>
      <c r="S16" s="135"/>
      <c r="T16" s="98"/>
      <c r="U16" s="129"/>
      <c r="V16" s="129"/>
      <c r="W16" s="129"/>
      <c r="X16" s="88"/>
      <c r="Y16" s="88"/>
      <c r="Z16" s="88"/>
      <c r="AA16" s="88"/>
      <c r="AD16" s="1">
        <f t="shared" si="0"/>
        <v>0</v>
      </c>
      <c r="AE16" s="1">
        <f t="shared" si="2"/>
        <v>0</v>
      </c>
      <c r="AF16" s="1">
        <f t="shared" si="1"/>
        <v>0</v>
      </c>
      <c r="AH16" s="88"/>
      <c r="AI16" s="88"/>
      <c r="AJ16" s="88"/>
      <c r="AK16" s="88"/>
      <c r="AL16" s="88"/>
      <c r="AM16" s="94" t="s">
        <v>30</v>
      </c>
      <c r="AN16" s="128"/>
      <c r="AO16" s="128"/>
      <c r="AP16" s="95"/>
      <c r="AQ16" s="94" t="s">
        <v>30</v>
      </c>
      <c r="AR16" s="128"/>
      <c r="AS16" s="94" t="s">
        <v>35</v>
      </c>
      <c r="AT16" s="128"/>
      <c r="AU16" s="94" t="s">
        <v>32</v>
      </c>
      <c r="AV16" s="128"/>
      <c r="AW16" s="128"/>
      <c r="AX16" s="95"/>
    </row>
    <row r="17" spans="1:50" ht="15.75" thickBot="1" x14ac:dyDescent="0.3">
      <c r="A17" s="24"/>
      <c r="B17" s="25"/>
      <c r="C17" s="25"/>
      <c r="D17" s="25"/>
      <c r="E17" s="25"/>
      <c r="F17" s="25"/>
      <c r="G17" s="25"/>
      <c r="H17" s="25"/>
      <c r="I17" s="26"/>
      <c r="K17" s="88" t="s">
        <v>20</v>
      </c>
      <c r="L17" s="88"/>
      <c r="M17" s="88"/>
      <c r="N17" s="88" t="s">
        <v>3</v>
      </c>
      <c r="O17" s="88"/>
      <c r="P17" s="136"/>
      <c r="Q17" s="137"/>
      <c r="R17" s="137"/>
      <c r="S17" s="138"/>
      <c r="T17" s="130" t="s">
        <v>41</v>
      </c>
      <c r="U17" s="130"/>
      <c r="V17" s="131" t="s">
        <v>42</v>
      </c>
      <c r="W17" s="131"/>
      <c r="X17" s="94"/>
      <c r="Y17" s="128"/>
      <c r="Z17" s="128"/>
      <c r="AA17" s="95"/>
      <c r="AD17" s="1"/>
      <c r="AE17" s="1"/>
      <c r="AF17" s="1"/>
      <c r="AH17" s="88"/>
      <c r="AI17" s="88"/>
      <c r="AJ17" s="88"/>
      <c r="AK17" s="88"/>
      <c r="AL17" s="88"/>
      <c r="AM17" s="96"/>
      <c r="AN17" s="145"/>
      <c r="AO17" s="145"/>
      <c r="AP17" s="97"/>
      <c r="AQ17" s="96"/>
      <c r="AR17" s="145"/>
      <c r="AS17" s="96"/>
      <c r="AT17" s="145"/>
      <c r="AU17" s="96"/>
      <c r="AV17" s="145"/>
      <c r="AW17" s="145"/>
      <c r="AX17" s="97"/>
    </row>
    <row r="18" spans="1:50" ht="15" customHeight="1" x14ac:dyDescent="0.25">
      <c r="A18" s="24"/>
      <c r="B18" s="108" t="s">
        <v>46</v>
      </c>
      <c r="C18" s="109"/>
      <c r="D18" s="110"/>
      <c r="E18" s="25"/>
      <c r="F18" s="29"/>
      <c r="G18" s="29"/>
      <c r="H18" s="29"/>
      <c r="I18" s="30"/>
      <c r="K18" s="88"/>
      <c r="L18" s="88"/>
      <c r="M18" s="88"/>
      <c r="N18" s="88"/>
      <c r="O18" s="88"/>
      <c r="P18" s="139"/>
      <c r="Q18" s="140"/>
      <c r="R18" s="140"/>
      <c r="S18" s="141"/>
      <c r="T18" s="130"/>
      <c r="U18" s="130"/>
      <c r="V18" s="131"/>
      <c r="W18" s="131"/>
      <c r="X18" s="96"/>
      <c r="Y18" s="145"/>
      <c r="Z18" s="145"/>
      <c r="AA18" s="97"/>
      <c r="AD18" s="1">
        <f>SUM(AD9:AD17)</f>
        <v>0</v>
      </c>
      <c r="AE18" s="1">
        <f>SUM(AE9:AE17)</f>
        <v>0</v>
      </c>
      <c r="AF18" s="1">
        <f>SUM(AF9:AF17)</f>
        <v>0</v>
      </c>
      <c r="AH18" s="88"/>
      <c r="AI18" s="88"/>
      <c r="AJ18" s="88"/>
      <c r="AK18" s="88"/>
      <c r="AL18" s="88"/>
      <c r="AM18" s="96"/>
      <c r="AN18" s="145"/>
      <c r="AO18" s="145"/>
      <c r="AP18" s="97"/>
      <c r="AQ18" s="96"/>
      <c r="AR18" s="145"/>
      <c r="AS18" s="96"/>
      <c r="AT18" s="145"/>
      <c r="AU18" s="96"/>
      <c r="AV18" s="145"/>
      <c r="AW18" s="145"/>
      <c r="AX18" s="97"/>
    </row>
    <row r="19" spans="1:50" ht="15.75" thickBot="1" x14ac:dyDescent="0.3">
      <c r="A19" s="24"/>
      <c r="B19" s="161"/>
      <c r="C19" s="145"/>
      <c r="D19" s="158"/>
      <c r="E19" s="25"/>
      <c r="F19" s="29"/>
      <c r="G19" s="29"/>
      <c r="H19" s="29"/>
      <c r="I19" s="30"/>
      <c r="K19" s="88"/>
      <c r="L19" s="88"/>
      <c r="M19" s="88"/>
      <c r="N19" s="88"/>
      <c r="O19" s="88"/>
      <c r="P19" s="139"/>
      <c r="Q19" s="140"/>
      <c r="R19" s="140"/>
      <c r="S19" s="141"/>
      <c r="T19" s="130"/>
      <c r="U19" s="130"/>
      <c r="V19" s="131"/>
      <c r="W19" s="131"/>
      <c r="X19" s="96"/>
      <c r="Y19" s="145"/>
      <c r="Z19" s="145"/>
      <c r="AA19" s="97"/>
      <c r="AH19" s="88"/>
      <c r="AI19" s="88"/>
      <c r="AJ19" s="88"/>
      <c r="AK19" s="88"/>
      <c r="AL19" s="88"/>
      <c r="AM19" s="98"/>
      <c r="AN19" s="129"/>
      <c r="AO19" s="129"/>
      <c r="AP19" s="99"/>
      <c r="AQ19" s="98"/>
      <c r="AR19" s="129"/>
      <c r="AS19" s="98"/>
      <c r="AT19" s="129"/>
      <c r="AU19" s="98"/>
      <c r="AV19" s="129"/>
      <c r="AW19" s="129"/>
      <c r="AX19" s="99"/>
    </row>
    <row r="20" spans="1:50" ht="15.75" thickBot="1" x14ac:dyDescent="0.3">
      <c r="A20" s="24"/>
      <c r="B20" s="172">
        <f>'2nd Mailing Calcs (Read-Only)'!B20:D20</f>
        <v>0</v>
      </c>
      <c r="C20" s="173"/>
      <c r="D20" s="174"/>
      <c r="E20" s="25"/>
      <c r="F20" s="31"/>
      <c r="G20" s="31"/>
      <c r="H20" s="31"/>
      <c r="I20" s="32"/>
      <c r="K20" s="88"/>
      <c r="L20" s="88"/>
      <c r="M20" s="88"/>
      <c r="N20" s="88"/>
      <c r="O20" s="88"/>
      <c r="P20" s="142"/>
      <c r="Q20" s="143"/>
      <c r="R20" s="143"/>
      <c r="S20" s="144"/>
      <c r="T20" s="130"/>
      <c r="U20" s="130"/>
      <c r="V20" s="131"/>
      <c r="W20" s="131"/>
      <c r="X20" s="98"/>
      <c r="Y20" s="129"/>
      <c r="Z20" s="129"/>
      <c r="AA20" s="99"/>
      <c r="AH20" s="122" t="s">
        <v>6</v>
      </c>
      <c r="AI20" s="123"/>
      <c r="AJ20" s="124"/>
      <c r="AK20" s="87" t="s">
        <v>4</v>
      </c>
      <c r="AL20" s="87"/>
      <c r="AM20" s="190">
        <f>'Input Number of Letters Sent '!F9</f>
        <v>0</v>
      </c>
      <c r="AN20" s="191"/>
      <c r="AO20" s="191"/>
      <c r="AP20" s="192"/>
      <c r="AQ20" s="193">
        <f>'Input Number of Letters Sent '!J9</f>
        <v>0</v>
      </c>
      <c r="AR20" s="194"/>
      <c r="AS20" s="193">
        <f>'Input Number of Letters Sent '!L9</f>
        <v>0</v>
      </c>
      <c r="AT20" s="194"/>
      <c r="AU20" s="190">
        <f>'Input Number of Letters Sent '!N9</f>
        <v>0</v>
      </c>
      <c r="AV20" s="191"/>
      <c r="AW20" s="191"/>
      <c r="AX20" s="192"/>
    </row>
    <row r="21" spans="1:50" ht="15.75" thickBot="1" x14ac:dyDescent="0.3">
      <c r="A21" s="24"/>
      <c r="B21" s="25"/>
      <c r="C21" s="25"/>
      <c r="D21" s="25"/>
      <c r="E21" s="25"/>
      <c r="F21" s="25"/>
      <c r="G21" s="25"/>
      <c r="H21" s="25"/>
      <c r="I21" s="26"/>
      <c r="K21" s="122" t="s">
        <v>6</v>
      </c>
      <c r="L21" s="123"/>
      <c r="M21" s="124"/>
      <c r="N21" s="87" t="s">
        <v>5</v>
      </c>
      <c r="O21" s="87"/>
      <c r="P21" s="120"/>
      <c r="Q21" s="120"/>
      <c r="R21" s="120"/>
      <c r="S21" s="120"/>
      <c r="T21" s="184">
        <f>'2nd Mailing Calcs (Read-Only)'!T17:U17</f>
        <v>0</v>
      </c>
      <c r="U21" s="184"/>
      <c r="V21" s="236">
        <f>'2nd Mailing Calcs (Read-Only)'!V17:W17</f>
        <v>0</v>
      </c>
      <c r="W21" s="237"/>
      <c r="X21" s="16"/>
      <c r="Y21" s="16"/>
      <c r="Z21" s="16"/>
      <c r="AA21" s="16"/>
      <c r="AH21" s="125" t="s">
        <v>7</v>
      </c>
      <c r="AI21" s="126"/>
      <c r="AJ21" s="127"/>
      <c r="AK21" s="87" t="s">
        <v>4</v>
      </c>
      <c r="AL21" s="87"/>
      <c r="AM21" s="190">
        <f>'Input Number of Letters Sent '!F10</f>
        <v>0</v>
      </c>
      <c r="AN21" s="191"/>
      <c r="AO21" s="191"/>
      <c r="AP21" s="192"/>
      <c r="AQ21" s="193">
        <f>'Input Number of Letters Sent '!J10</f>
        <v>0</v>
      </c>
      <c r="AR21" s="194"/>
      <c r="AS21" s="193">
        <f>'Input Number of Letters Sent '!L10</f>
        <v>0</v>
      </c>
      <c r="AT21" s="194"/>
      <c r="AU21" s="190">
        <f>'Input Number of Letters Sent '!N10</f>
        <v>0</v>
      </c>
      <c r="AV21" s="191"/>
      <c r="AW21" s="191"/>
      <c r="AX21" s="192"/>
    </row>
    <row r="22" spans="1:50" x14ac:dyDescent="0.25">
      <c r="A22" s="24"/>
      <c r="B22" s="108" t="s">
        <v>47</v>
      </c>
      <c r="C22" s="109"/>
      <c r="D22" s="110"/>
      <c r="E22" s="25"/>
      <c r="F22" s="102" t="s">
        <v>27</v>
      </c>
      <c r="G22" s="114"/>
      <c r="H22" s="102" t="s">
        <v>26</v>
      </c>
      <c r="I22" s="104"/>
      <c r="K22" s="125" t="s">
        <v>7</v>
      </c>
      <c r="L22" s="126"/>
      <c r="M22" s="127"/>
      <c r="N22" s="87" t="s">
        <v>5</v>
      </c>
      <c r="O22" s="87"/>
      <c r="P22" s="120"/>
      <c r="Q22" s="120"/>
      <c r="R22" s="120"/>
      <c r="S22" s="120"/>
      <c r="T22" s="184">
        <f>'2nd Mailing Calcs (Read-Only)'!T18:U18</f>
        <v>0</v>
      </c>
      <c r="U22" s="184"/>
      <c r="V22" s="236">
        <f>'2nd Mailing Calcs (Read-Only)'!V18:W18</f>
        <v>0</v>
      </c>
      <c r="W22" s="237"/>
      <c r="X22" s="16"/>
      <c r="Y22" s="16"/>
      <c r="Z22" s="16"/>
      <c r="AA22" s="16"/>
      <c r="AH22" s="94" t="s">
        <v>20</v>
      </c>
      <c r="AI22" s="128"/>
      <c r="AJ22" s="95"/>
      <c r="AK22" s="94" t="s">
        <v>3</v>
      </c>
      <c r="AL22" s="95"/>
      <c r="AM22" s="135"/>
      <c r="AN22" s="135"/>
      <c r="AO22" s="135"/>
      <c r="AP22" s="135"/>
      <c r="AQ22" s="94" t="s">
        <v>8</v>
      </c>
      <c r="AR22" s="128"/>
      <c r="AS22" s="128"/>
      <c r="AT22" s="128"/>
      <c r="AU22" s="88"/>
      <c r="AV22" s="88"/>
      <c r="AW22" s="88"/>
      <c r="AX22" s="88"/>
    </row>
    <row r="23" spans="1:50" ht="15.75" thickBot="1" x14ac:dyDescent="0.3">
      <c r="A23" s="24"/>
      <c r="B23" s="111"/>
      <c r="C23" s="112"/>
      <c r="D23" s="113"/>
      <c r="E23" s="25"/>
      <c r="F23" s="115"/>
      <c r="G23" s="116"/>
      <c r="H23" s="115"/>
      <c r="I23" s="118"/>
      <c r="K23" s="122" t="s">
        <v>6</v>
      </c>
      <c r="L23" s="123"/>
      <c r="M23" s="124"/>
      <c r="N23" s="87" t="s">
        <v>1</v>
      </c>
      <c r="O23" s="87"/>
      <c r="P23" s="120"/>
      <c r="Q23" s="120"/>
      <c r="R23" s="120"/>
      <c r="S23" s="120"/>
      <c r="T23" s="184">
        <f>'2nd Mailing Calcs (Read-Only)'!T19:U19</f>
        <v>0</v>
      </c>
      <c r="U23" s="184"/>
      <c r="V23" s="236">
        <f>'2nd Mailing Calcs (Read-Only)'!V19:W19</f>
        <v>0</v>
      </c>
      <c r="W23" s="237"/>
      <c r="X23" s="16"/>
      <c r="Y23" s="16"/>
      <c r="Z23" s="16"/>
      <c r="AA23" s="16"/>
      <c r="AH23" s="96"/>
      <c r="AI23" s="145"/>
      <c r="AJ23" s="97"/>
      <c r="AK23" s="96"/>
      <c r="AL23" s="97"/>
      <c r="AM23" s="135"/>
      <c r="AN23" s="135"/>
      <c r="AO23" s="135"/>
      <c r="AP23" s="135"/>
      <c r="AQ23" s="98"/>
      <c r="AR23" s="129"/>
      <c r="AS23" s="129"/>
      <c r="AT23" s="129"/>
      <c r="AU23" s="88"/>
      <c r="AV23" s="88"/>
      <c r="AW23" s="88"/>
      <c r="AX23" s="88"/>
    </row>
    <row r="24" spans="1:50" ht="15.75" thickBot="1" x14ac:dyDescent="0.3">
      <c r="A24" s="24"/>
      <c r="B24" s="12" t="s">
        <v>9</v>
      </c>
      <c r="C24" s="9" t="s">
        <v>10</v>
      </c>
      <c r="D24" s="11" t="s">
        <v>25</v>
      </c>
      <c r="E24" s="25"/>
      <c r="F24" s="105"/>
      <c r="G24" s="117"/>
      <c r="H24" s="105"/>
      <c r="I24" s="107"/>
      <c r="K24" s="125" t="s">
        <v>7</v>
      </c>
      <c r="L24" s="126"/>
      <c r="M24" s="127"/>
      <c r="N24" s="87" t="s">
        <v>1</v>
      </c>
      <c r="O24" s="87"/>
      <c r="P24" s="120"/>
      <c r="Q24" s="120"/>
      <c r="R24" s="120"/>
      <c r="S24" s="120"/>
      <c r="T24" s="184">
        <f>'2nd Mailing Calcs (Read-Only)'!T20:U20</f>
        <v>0</v>
      </c>
      <c r="U24" s="184"/>
      <c r="V24" s="236">
        <f>'2nd Mailing Calcs (Read-Only)'!V20:W20</f>
        <v>0</v>
      </c>
      <c r="W24" s="237"/>
      <c r="X24" s="16"/>
      <c r="Y24" s="16"/>
      <c r="Z24" s="16"/>
      <c r="AA24" s="16"/>
      <c r="AD24" t="s">
        <v>11</v>
      </c>
      <c r="AH24" s="96"/>
      <c r="AI24" s="145"/>
      <c r="AJ24" s="97"/>
      <c r="AK24" s="96"/>
      <c r="AL24" s="97"/>
      <c r="AM24" s="136"/>
      <c r="AN24" s="137"/>
      <c r="AO24" s="137"/>
      <c r="AP24" s="138"/>
      <c r="AQ24" s="94" t="s">
        <v>30</v>
      </c>
      <c r="AR24" s="128"/>
      <c r="AS24" s="94" t="s">
        <v>34</v>
      </c>
      <c r="AT24" s="128"/>
      <c r="AU24" s="94"/>
      <c r="AV24" s="128"/>
      <c r="AW24" s="128"/>
      <c r="AX24" s="95"/>
    </row>
    <row r="25" spans="1:50" ht="15.75" thickBot="1" x14ac:dyDescent="0.3">
      <c r="A25" s="24"/>
      <c r="B25" s="6">
        <f>'2nd Mailing Calcs (Read-Only)'!B25</f>
        <v>0</v>
      </c>
      <c r="C25" s="7">
        <f>'2nd Mailing Calcs (Read-Only)'!C25</f>
        <v>0</v>
      </c>
      <c r="D25" s="15">
        <f>'2nd Mailing Calcs (Read-Only)'!D25</f>
        <v>0</v>
      </c>
      <c r="E25" s="25"/>
      <c r="F25" s="172">
        <f>'2nd Mailing Calcs (Read-Only)'!F25:G25</f>
        <v>0</v>
      </c>
      <c r="G25" s="174"/>
      <c r="H25" s="19" t="e">
        <f>(D25/B20)*100</f>
        <v>#DIV/0!</v>
      </c>
      <c r="I25" s="15" t="e">
        <f>INT(H25)</f>
        <v>#DIV/0!</v>
      </c>
      <c r="K25" s="122" t="s">
        <v>6</v>
      </c>
      <c r="L25" s="123"/>
      <c r="M25" s="124"/>
      <c r="N25" s="87" t="s">
        <v>2</v>
      </c>
      <c r="O25" s="87"/>
      <c r="P25" s="120"/>
      <c r="Q25" s="120"/>
      <c r="R25" s="120"/>
      <c r="S25" s="120"/>
      <c r="T25" s="184">
        <f>'2nd Mailing Calcs (Read-Only)'!T21:U21</f>
        <v>0</v>
      </c>
      <c r="U25" s="184"/>
      <c r="V25" s="236">
        <f>'2nd Mailing Calcs (Read-Only)'!V21:W21</f>
        <v>0</v>
      </c>
      <c r="W25" s="237"/>
      <c r="X25" s="16"/>
      <c r="Y25" s="16"/>
      <c r="Z25" s="16"/>
      <c r="AA25" s="16"/>
      <c r="AD25" s="3" t="e">
        <f>(D25/B20)*100</f>
        <v>#DIV/0!</v>
      </c>
      <c r="AE25" s="4" t="e">
        <f>INT(AD25)</f>
        <v>#DIV/0!</v>
      </c>
      <c r="AH25" s="96"/>
      <c r="AI25" s="145"/>
      <c r="AJ25" s="97"/>
      <c r="AK25" s="96"/>
      <c r="AL25" s="97"/>
      <c r="AM25" s="139"/>
      <c r="AN25" s="140"/>
      <c r="AO25" s="140"/>
      <c r="AP25" s="141"/>
      <c r="AQ25" s="96"/>
      <c r="AR25" s="145"/>
      <c r="AS25" s="96"/>
      <c r="AT25" s="145"/>
      <c r="AU25" s="96"/>
      <c r="AV25" s="145"/>
      <c r="AW25" s="145"/>
      <c r="AX25" s="97"/>
    </row>
    <row r="26" spans="1:50" ht="15.75" thickBot="1" x14ac:dyDescent="0.3">
      <c r="A26" s="24"/>
      <c r="B26" s="25"/>
      <c r="C26" s="25"/>
      <c r="D26" s="25"/>
      <c r="E26" s="25"/>
      <c r="F26" s="25"/>
      <c r="G26" s="25"/>
      <c r="H26" s="25"/>
      <c r="I26" s="26"/>
      <c r="K26" s="125" t="s">
        <v>7</v>
      </c>
      <c r="L26" s="126"/>
      <c r="M26" s="127"/>
      <c r="N26" s="87" t="s">
        <v>2</v>
      </c>
      <c r="O26" s="87"/>
      <c r="P26" s="120"/>
      <c r="Q26" s="120"/>
      <c r="R26" s="120"/>
      <c r="S26" s="120"/>
      <c r="T26" s="184">
        <f>'2nd Mailing Calcs (Read-Only)'!T22:U22</f>
        <v>0</v>
      </c>
      <c r="U26" s="184"/>
      <c r="V26" s="236">
        <f>'2nd Mailing Calcs (Read-Only)'!V22:W22</f>
        <v>0</v>
      </c>
      <c r="W26" s="237"/>
      <c r="X26" s="16"/>
      <c r="Y26" s="16"/>
      <c r="Z26" s="16"/>
      <c r="AA26" s="16"/>
      <c r="AH26" s="96"/>
      <c r="AI26" s="145"/>
      <c r="AJ26" s="97"/>
      <c r="AK26" s="96"/>
      <c r="AL26" s="97"/>
      <c r="AM26" s="139"/>
      <c r="AN26" s="140"/>
      <c r="AO26" s="140"/>
      <c r="AP26" s="141"/>
      <c r="AQ26" s="96"/>
      <c r="AR26" s="145"/>
      <c r="AS26" s="96"/>
      <c r="AT26" s="145"/>
      <c r="AU26" s="96"/>
      <c r="AV26" s="145"/>
      <c r="AW26" s="145"/>
      <c r="AX26" s="97"/>
    </row>
    <row r="27" spans="1:50" ht="15" customHeight="1" x14ac:dyDescent="0.25">
      <c r="A27" s="24"/>
      <c r="B27" s="90" t="s">
        <v>51</v>
      </c>
      <c r="C27" s="90" t="s">
        <v>52</v>
      </c>
      <c r="D27" s="90" t="s">
        <v>55</v>
      </c>
      <c r="E27" s="25"/>
      <c r="F27" s="25"/>
      <c r="G27" s="25"/>
      <c r="H27" s="25"/>
      <c r="I27" s="26"/>
      <c r="AH27" s="98"/>
      <c r="AI27" s="129"/>
      <c r="AJ27" s="99"/>
      <c r="AK27" s="98"/>
      <c r="AL27" s="99"/>
      <c r="AM27" s="142"/>
      <c r="AN27" s="143"/>
      <c r="AO27" s="143"/>
      <c r="AP27" s="144"/>
      <c r="AQ27" s="98"/>
      <c r="AR27" s="129"/>
      <c r="AS27" s="98"/>
      <c r="AT27" s="129"/>
      <c r="AU27" s="98"/>
      <c r="AV27" s="129"/>
      <c r="AW27" s="129"/>
      <c r="AX27" s="99"/>
    </row>
    <row r="28" spans="1:50" ht="15" customHeight="1" x14ac:dyDescent="0.25">
      <c r="A28" s="24"/>
      <c r="B28" s="91"/>
      <c r="C28" s="91"/>
      <c r="D28" s="91"/>
      <c r="E28" s="25"/>
      <c r="F28" s="25"/>
      <c r="G28" s="25"/>
      <c r="H28" s="25"/>
      <c r="I28" s="26"/>
      <c r="AD28" s="1" t="s">
        <v>18</v>
      </c>
      <c r="AE28" s="1"/>
      <c r="AF28" s="1" t="e">
        <f>IF(B30&gt;=50,1,0)</f>
        <v>#DIV/0!</v>
      </c>
      <c r="AH28" s="122" t="s">
        <v>6</v>
      </c>
      <c r="AI28" s="123"/>
      <c r="AJ28" s="124"/>
      <c r="AK28" s="213" t="s">
        <v>5</v>
      </c>
      <c r="AL28" s="214"/>
      <c r="AM28" s="120"/>
      <c r="AN28" s="120"/>
      <c r="AO28" s="120"/>
      <c r="AP28" s="120"/>
      <c r="AQ28" s="193">
        <f>'Input Number of Letters Sent '!J17</f>
        <v>0</v>
      </c>
      <c r="AR28" s="194"/>
      <c r="AS28" s="193">
        <f>'Input Number of Letters Sent '!L17</f>
        <v>0</v>
      </c>
      <c r="AT28" s="194"/>
      <c r="AU28" s="16"/>
      <c r="AV28" s="16"/>
      <c r="AW28" s="16"/>
      <c r="AX28" s="16"/>
    </row>
    <row r="29" spans="1:50" ht="15.75" thickBot="1" x14ac:dyDescent="0.3">
      <c r="A29" s="24"/>
      <c r="B29" s="92"/>
      <c r="C29" s="92"/>
      <c r="D29" s="92"/>
      <c r="E29" s="25"/>
      <c r="F29" s="25"/>
      <c r="G29" s="25"/>
      <c r="H29" s="25"/>
      <c r="I29" s="26"/>
      <c r="P29" s="101" t="s">
        <v>45</v>
      </c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D29" s="1" t="s">
        <v>23</v>
      </c>
      <c r="AE29" s="1"/>
      <c r="AF29" s="1" t="e">
        <f>IF(I25&gt;=50,1,0)</f>
        <v>#DIV/0!</v>
      </c>
      <c r="AH29" s="125" t="s">
        <v>7</v>
      </c>
      <c r="AI29" s="126"/>
      <c r="AJ29" s="127"/>
      <c r="AK29" s="213" t="s">
        <v>5</v>
      </c>
      <c r="AL29" s="214"/>
      <c r="AM29" s="120"/>
      <c r="AN29" s="120"/>
      <c r="AO29" s="120"/>
      <c r="AP29" s="120"/>
      <c r="AQ29" s="193">
        <f>'Input Number of Letters Sent '!J18</f>
        <v>0</v>
      </c>
      <c r="AR29" s="194"/>
      <c r="AS29" s="193">
        <f>'Input Number of Letters Sent '!L18</f>
        <v>0</v>
      </c>
      <c r="AT29" s="194"/>
      <c r="AU29" s="16"/>
      <c r="AV29" s="16"/>
      <c r="AW29" s="16"/>
      <c r="AX29" s="16"/>
    </row>
    <row r="30" spans="1:50" ht="15.75" customHeight="1" thickBot="1" x14ac:dyDescent="0.3">
      <c r="A30" s="24"/>
      <c r="B30" s="10" t="e">
        <f>(B25/B20)*100</f>
        <v>#DIV/0!</v>
      </c>
      <c r="C30" s="8" t="e">
        <f>(C25/B20)*100</f>
        <v>#DIV/0!</v>
      </c>
      <c r="D30" s="21" t="e">
        <f>100-(B30+C30)</f>
        <v>#DIV/0!</v>
      </c>
      <c r="E30" s="25"/>
      <c r="F30" s="25"/>
      <c r="G30" s="25"/>
      <c r="H30" s="25"/>
      <c r="I30" s="26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D30" s="1" t="s">
        <v>19</v>
      </c>
      <c r="AE30" s="1"/>
      <c r="AF30" s="1" t="e">
        <f>SUM(AF28:AF29)</f>
        <v>#DIV/0!</v>
      </c>
      <c r="AH30" s="122" t="s">
        <v>6</v>
      </c>
      <c r="AI30" s="123"/>
      <c r="AJ30" s="124"/>
      <c r="AK30" s="87" t="s">
        <v>1</v>
      </c>
      <c r="AL30" s="87"/>
      <c r="AM30" s="120"/>
      <c r="AN30" s="120"/>
      <c r="AO30" s="120"/>
      <c r="AP30" s="120"/>
      <c r="AQ30" s="193">
        <f>'Input Number of Letters Sent '!J19</f>
        <v>0</v>
      </c>
      <c r="AR30" s="194"/>
      <c r="AS30" s="193">
        <f>'Input Number of Letters Sent '!L19</f>
        <v>0</v>
      </c>
      <c r="AT30" s="194"/>
      <c r="AU30" s="16"/>
      <c r="AV30" s="16"/>
      <c r="AW30" s="16"/>
      <c r="AX30" s="16"/>
    </row>
    <row r="31" spans="1:50" ht="15.75" thickBot="1" x14ac:dyDescent="0.3">
      <c r="A31" s="24"/>
      <c r="B31" s="25"/>
      <c r="C31" s="25"/>
      <c r="D31" s="25"/>
      <c r="E31" s="25"/>
      <c r="F31" s="25"/>
      <c r="G31" s="25"/>
      <c r="H31" s="25"/>
      <c r="I31" s="26"/>
      <c r="P31" s="94" t="s">
        <v>33</v>
      </c>
      <c r="Q31" s="128"/>
      <c r="R31" s="128"/>
      <c r="S31" s="128"/>
      <c r="T31" s="94" t="s">
        <v>8</v>
      </c>
      <c r="U31" s="128"/>
      <c r="V31" s="128"/>
      <c r="W31" s="128"/>
      <c r="X31" s="88" t="s">
        <v>62</v>
      </c>
      <c r="Y31" s="88"/>
      <c r="Z31" s="88"/>
      <c r="AA31" s="88"/>
      <c r="AH31" s="125" t="s">
        <v>7</v>
      </c>
      <c r="AI31" s="126"/>
      <c r="AJ31" s="127"/>
      <c r="AK31" s="87" t="s">
        <v>1</v>
      </c>
      <c r="AL31" s="87"/>
      <c r="AM31" s="120"/>
      <c r="AN31" s="120"/>
      <c r="AO31" s="120"/>
      <c r="AP31" s="120"/>
      <c r="AQ31" s="193">
        <f>'Input Number of Letters Sent '!J20</f>
        <v>0</v>
      </c>
      <c r="AR31" s="194"/>
      <c r="AS31" s="193">
        <f>'Input Number of Letters Sent '!L20</f>
        <v>0</v>
      </c>
      <c r="AT31" s="194"/>
      <c r="AU31" s="16"/>
      <c r="AV31" s="16"/>
      <c r="AW31" s="16"/>
      <c r="AX31" s="16"/>
    </row>
    <row r="32" spans="1:50" ht="15" customHeight="1" x14ac:dyDescent="0.25">
      <c r="A32" s="24"/>
      <c r="B32" s="90" t="s">
        <v>53</v>
      </c>
      <c r="C32" s="90" t="s">
        <v>54</v>
      </c>
      <c r="D32" s="25"/>
      <c r="E32" s="108" t="s">
        <v>28</v>
      </c>
      <c r="F32" s="109"/>
      <c r="G32" s="109"/>
      <c r="H32" s="109"/>
      <c r="I32" s="110"/>
      <c r="P32" s="98"/>
      <c r="Q32" s="129"/>
      <c r="R32" s="129"/>
      <c r="S32" s="129"/>
      <c r="T32" s="98"/>
      <c r="U32" s="129"/>
      <c r="V32" s="129"/>
      <c r="W32" s="129"/>
      <c r="X32" s="88"/>
      <c r="Y32" s="88"/>
      <c r="Z32" s="88"/>
      <c r="AA32" s="88"/>
      <c r="AD32" s="1" t="s">
        <v>24</v>
      </c>
      <c r="AE32" s="1"/>
      <c r="AF32" s="1" t="e">
        <f>AF28+AF35</f>
        <v>#DIV/0!</v>
      </c>
      <c r="AH32" s="122" t="s">
        <v>6</v>
      </c>
      <c r="AI32" s="123"/>
      <c r="AJ32" s="124"/>
      <c r="AK32" s="87" t="s">
        <v>2</v>
      </c>
      <c r="AL32" s="87"/>
      <c r="AM32" s="120"/>
      <c r="AN32" s="120"/>
      <c r="AO32" s="120"/>
      <c r="AP32" s="120"/>
      <c r="AQ32" s="193">
        <f>'Input Number of Letters Sent '!J21</f>
        <v>0</v>
      </c>
      <c r="AR32" s="194"/>
      <c r="AS32" s="193">
        <f>'Input Number of Letters Sent '!L21</f>
        <v>0</v>
      </c>
      <c r="AT32" s="194"/>
      <c r="AU32" s="16"/>
      <c r="AV32" s="16"/>
      <c r="AW32" s="16"/>
      <c r="AX32" s="16"/>
    </row>
    <row r="33" spans="1:50" ht="15.75" thickBot="1" x14ac:dyDescent="0.3">
      <c r="A33" s="24"/>
      <c r="B33" s="91"/>
      <c r="C33" s="91"/>
      <c r="D33" s="25"/>
      <c r="E33" s="161"/>
      <c r="F33" s="145"/>
      <c r="G33" s="145"/>
      <c r="H33" s="145"/>
      <c r="I33" s="158"/>
      <c r="K33" s="88" t="s">
        <v>20</v>
      </c>
      <c r="L33" s="88"/>
      <c r="M33" s="88"/>
      <c r="N33" s="88" t="s">
        <v>3</v>
      </c>
      <c r="O33" s="88"/>
      <c r="P33" s="130" t="s">
        <v>39</v>
      </c>
      <c r="Q33" s="130"/>
      <c r="R33" s="131" t="s">
        <v>40</v>
      </c>
      <c r="S33" s="131"/>
      <c r="T33" s="130" t="s">
        <v>41</v>
      </c>
      <c r="U33" s="130"/>
      <c r="V33" s="131" t="s">
        <v>42</v>
      </c>
      <c r="W33" s="131"/>
      <c r="X33" s="130" t="s">
        <v>39</v>
      </c>
      <c r="Y33" s="130"/>
      <c r="Z33" s="131" t="s">
        <v>40</v>
      </c>
      <c r="AA33" s="131"/>
      <c r="AH33" s="125" t="s">
        <v>7</v>
      </c>
      <c r="AI33" s="126"/>
      <c r="AJ33" s="127"/>
      <c r="AK33" s="87" t="s">
        <v>2</v>
      </c>
      <c r="AL33" s="87"/>
      <c r="AM33" s="120"/>
      <c r="AN33" s="120"/>
      <c r="AO33" s="120"/>
      <c r="AP33" s="120"/>
      <c r="AQ33" s="193">
        <f>'Input Number of Letters Sent '!J22</f>
        <v>0</v>
      </c>
      <c r="AR33" s="194"/>
      <c r="AS33" s="193">
        <f>'Input Number of Letters Sent '!L22</f>
        <v>0</v>
      </c>
      <c r="AT33" s="194"/>
      <c r="AU33" s="16"/>
      <c r="AV33" s="16"/>
      <c r="AW33" s="16"/>
      <c r="AX33" s="16"/>
    </row>
    <row r="34" spans="1:50" x14ac:dyDescent="0.25">
      <c r="A34" s="24"/>
      <c r="B34" s="91"/>
      <c r="C34" s="91"/>
      <c r="D34" s="25"/>
      <c r="E34" s="227" t="e">
        <f>IF(B37&gt;=C37, "The Barrier Is Recommended for Construction","The Barrier Is Not Recommended for Construction and Should Not be Included in the Plans")</f>
        <v>#DIV/0!</v>
      </c>
      <c r="F34" s="228"/>
      <c r="G34" s="228"/>
      <c r="H34" s="228"/>
      <c r="I34" s="229"/>
      <c r="K34" s="88"/>
      <c r="L34" s="88"/>
      <c r="M34" s="88"/>
      <c r="N34" s="88"/>
      <c r="O34" s="88"/>
      <c r="P34" s="130"/>
      <c r="Q34" s="130"/>
      <c r="R34" s="131"/>
      <c r="S34" s="131"/>
      <c r="T34" s="130"/>
      <c r="U34" s="130"/>
      <c r="V34" s="131"/>
      <c r="W34" s="131"/>
      <c r="X34" s="130"/>
      <c r="Y34" s="130"/>
      <c r="Z34" s="131"/>
      <c r="AA34" s="131"/>
    </row>
    <row r="35" spans="1:50" x14ac:dyDescent="0.25">
      <c r="A35" s="24"/>
      <c r="B35" s="91"/>
      <c r="C35" s="91"/>
      <c r="D35" s="25"/>
      <c r="E35" s="230"/>
      <c r="F35" s="231"/>
      <c r="G35" s="231"/>
      <c r="H35" s="231"/>
      <c r="I35" s="232"/>
      <c r="K35" s="88"/>
      <c r="L35" s="88"/>
      <c r="M35" s="88"/>
      <c r="N35" s="88"/>
      <c r="O35" s="88"/>
      <c r="P35" s="130"/>
      <c r="Q35" s="130"/>
      <c r="R35" s="131"/>
      <c r="S35" s="131"/>
      <c r="T35" s="130"/>
      <c r="U35" s="130"/>
      <c r="V35" s="131"/>
      <c r="W35" s="131"/>
      <c r="X35" s="130"/>
      <c r="Y35" s="130"/>
      <c r="Z35" s="131"/>
      <c r="AA35" s="131"/>
      <c r="AD35" s="1" t="s">
        <v>50</v>
      </c>
      <c r="AE35" s="1"/>
      <c r="AF35" s="1" t="e">
        <f>IF(C30&gt;50,1,0)</f>
        <v>#DIV/0!</v>
      </c>
    </row>
    <row r="36" spans="1:50" ht="15.75" thickBot="1" x14ac:dyDescent="0.3">
      <c r="A36" s="24"/>
      <c r="B36" s="92"/>
      <c r="C36" s="92"/>
      <c r="D36" s="25"/>
      <c r="E36" s="230"/>
      <c r="F36" s="231"/>
      <c r="G36" s="231"/>
      <c r="H36" s="231"/>
      <c r="I36" s="232"/>
      <c r="K36" s="88"/>
      <c r="L36" s="88"/>
      <c r="M36" s="88"/>
      <c r="N36" s="88"/>
      <c r="O36" s="88"/>
      <c r="P36" s="130"/>
      <c r="Q36" s="130"/>
      <c r="R36" s="131"/>
      <c r="S36" s="131"/>
      <c r="T36" s="130"/>
      <c r="U36" s="130"/>
      <c r="V36" s="131"/>
      <c r="W36" s="131"/>
      <c r="X36" s="130"/>
      <c r="Y36" s="130"/>
      <c r="Z36" s="131"/>
      <c r="AA36" s="131"/>
      <c r="AD36" s="1" t="s">
        <v>21</v>
      </c>
      <c r="AE36" s="1"/>
      <c r="AF36" s="1"/>
      <c r="AM36" s="1">
        <f>SUM(P13:S13)</f>
        <v>0</v>
      </c>
      <c r="AN36" s="1">
        <f>SUM(T13:W13)</f>
        <v>0</v>
      </c>
      <c r="AO36" s="1">
        <f>SUM(X13:AA13)</f>
        <v>0</v>
      </c>
      <c r="AP36" s="1"/>
      <c r="AQ36" s="1">
        <f>AM20</f>
        <v>0</v>
      </c>
      <c r="AR36" s="1">
        <f>AS20</f>
        <v>0</v>
      </c>
      <c r="AS36" s="1">
        <f>AU20</f>
        <v>0</v>
      </c>
      <c r="AT36" s="1"/>
      <c r="AU36" s="1">
        <f t="shared" ref="AU36:AW37" si="3">AQ36-AM36</f>
        <v>0</v>
      </c>
      <c r="AV36" s="1">
        <f t="shared" si="3"/>
        <v>0</v>
      </c>
      <c r="AW36" s="1">
        <f t="shared" si="3"/>
        <v>0</v>
      </c>
    </row>
    <row r="37" spans="1:50" ht="15.75" thickBot="1" x14ac:dyDescent="0.3">
      <c r="A37" s="24"/>
      <c r="B37" s="10" t="e">
        <f>(B30/(B30+C30))*100</f>
        <v>#DIV/0!</v>
      </c>
      <c r="C37" s="8" t="e">
        <f>(C30/(C30+B30))*100</f>
        <v>#DIV/0!</v>
      </c>
      <c r="D37" s="25"/>
      <c r="E37" s="230"/>
      <c r="F37" s="231"/>
      <c r="G37" s="231"/>
      <c r="H37" s="231"/>
      <c r="I37" s="232"/>
      <c r="K37" s="122" t="s">
        <v>6</v>
      </c>
      <c r="L37" s="123"/>
      <c r="M37" s="124"/>
      <c r="N37" s="87" t="s">
        <v>4</v>
      </c>
      <c r="O37" s="87"/>
      <c r="P37" s="130">
        <f>P13*'Weighting System (Read-Only)'!F6</f>
        <v>0</v>
      </c>
      <c r="Q37" s="130"/>
      <c r="R37" s="131">
        <f>R13*'Weighting System (Read-Only)'!F6</f>
        <v>0</v>
      </c>
      <c r="S37" s="131"/>
      <c r="T37" s="184">
        <f>T13*'Weighting System (Read-Only)'!G6</f>
        <v>0</v>
      </c>
      <c r="U37" s="184"/>
      <c r="V37" s="185">
        <f>V13*'Weighting System (Read-Only)'!G6</f>
        <v>0</v>
      </c>
      <c r="W37" s="185"/>
      <c r="X37" s="130">
        <f>X13*'Weighting System (Read-Only)'!H6</f>
        <v>0</v>
      </c>
      <c r="Y37" s="130"/>
      <c r="Z37" s="131">
        <f>Z13*'Weighting System (Read-Only)'!H6</f>
        <v>0</v>
      </c>
      <c r="AA37" s="131"/>
      <c r="AD37" s="1" t="e">
        <f>AF28+AF35</f>
        <v>#DIV/0!</v>
      </c>
      <c r="AE37" s="1"/>
      <c r="AF37" s="1"/>
      <c r="AM37" s="1">
        <f>SUM(P14:S14)</f>
        <v>0</v>
      </c>
      <c r="AN37" s="1">
        <f>SUM(T14:W14)</f>
        <v>0</v>
      </c>
      <c r="AO37" s="1">
        <f>SUM(X14:AA14)</f>
        <v>0</v>
      </c>
      <c r="AP37" s="1"/>
      <c r="AQ37" s="1">
        <f>AM21</f>
        <v>0</v>
      </c>
      <c r="AR37" s="1">
        <f>AS21</f>
        <v>0</v>
      </c>
      <c r="AS37" s="1">
        <f>AU21</f>
        <v>0</v>
      </c>
      <c r="AT37" s="1"/>
      <c r="AU37" s="1">
        <f t="shared" si="3"/>
        <v>0</v>
      </c>
      <c r="AV37" s="1">
        <f t="shared" si="3"/>
        <v>0</v>
      </c>
      <c r="AW37" s="1">
        <f t="shared" si="3"/>
        <v>0</v>
      </c>
    </row>
    <row r="38" spans="1:50" ht="15.75" thickBot="1" x14ac:dyDescent="0.3">
      <c r="A38" s="24"/>
      <c r="B38" s="25"/>
      <c r="C38" s="25"/>
      <c r="D38" s="25"/>
      <c r="E38" s="233"/>
      <c r="F38" s="234"/>
      <c r="G38" s="234"/>
      <c r="H38" s="234"/>
      <c r="I38" s="235"/>
      <c r="K38" s="125" t="s">
        <v>7</v>
      </c>
      <c r="L38" s="126"/>
      <c r="M38" s="127"/>
      <c r="N38" s="87" t="s">
        <v>4</v>
      </c>
      <c r="O38" s="87"/>
      <c r="P38" s="130">
        <f>P14*'Weighting System (Read-Only)'!F7</f>
        <v>0</v>
      </c>
      <c r="Q38" s="130"/>
      <c r="R38" s="131">
        <f>R14*'Weighting System (Read-Only)'!F7</f>
        <v>0</v>
      </c>
      <c r="S38" s="131"/>
      <c r="T38" s="184">
        <f>T14*'Weighting System (Read-Only)'!G7</f>
        <v>0</v>
      </c>
      <c r="U38" s="184"/>
      <c r="V38" s="185">
        <f>V14*'Weighting System (Read-Only)'!G7</f>
        <v>0</v>
      </c>
      <c r="W38" s="185"/>
      <c r="X38" s="130">
        <f>X14*'Weighting System (Read-Only)'!H7</f>
        <v>0</v>
      </c>
      <c r="Y38" s="130"/>
      <c r="Z38" s="131">
        <f>Z14*'Weighting System (Read-Only)'!H7</f>
        <v>0</v>
      </c>
      <c r="AA38" s="131"/>
      <c r="AM38" s="1"/>
      <c r="AN38" s="1">
        <f t="shared" ref="AN38:AN43" si="4">SUM(T21:W21)</f>
        <v>0</v>
      </c>
      <c r="AO38" s="1"/>
      <c r="AP38" s="1"/>
      <c r="AQ38" s="1"/>
      <c r="AR38" s="1">
        <f t="shared" ref="AR38:AR43" si="5">AS28</f>
        <v>0</v>
      </c>
      <c r="AS38" s="1"/>
      <c r="AT38" s="1"/>
      <c r="AU38" s="1"/>
      <c r="AV38" s="1">
        <f t="shared" ref="AV38:AV43" si="6">AR38-AN38</f>
        <v>0</v>
      </c>
      <c r="AW38" s="1"/>
    </row>
    <row r="39" spans="1:50" x14ac:dyDescent="0.25">
      <c r="A39" s="24"/>
      <c r="B39" s="25"/>
      <c r="C39" s="25"/>
      <c r="D39" s="25"/>
      <c r="E39" s="25"/>
      <c r="F39" s="25"/>
      <c r="G39" s="25"/>
      <c r="H39" s="25"/>
      <c r="I39" s="26"/>
      <c r="P39" s="135"/>
      <c r="Q39" s="135"/>
      <c r="R39" s="135"/>
      <c r="S39" s="135"/>
      <c r="T39" s="94" t="s">
        <v>8</v>
      </c>
      <c r="U39" s="128"/>
      <c r="V39" s="128"/>
      <c r="W39" s="128"/>
      <c r="X39" s="88"/>
      <c r="Y39" s="88"/>
      <c r="Z39" s="88"/>
      <c r="AA39" s="88"/>
      <c r="AM39" s="1"/>
      <c r="AN39" s="1">
        <f t="shared" si="4"/>
        <v>0</v>
      </c>
      <c r="AO39" s="1"/>
      <c r="AP39" s="1"/>
      <c r="AQ39" s="1"/>
      <c r="AR39" s="1">
        <f t="shared" si="5"/>
        <v>0</v>
      </c>
      <c r="AS39" s="1"/>
      <c r="AT39" s="1"/>
      <c r="AU39" s="1"/>
      <c r="AV39" s="1">
        <f t="shared" si="6"/>
        <v>0</v>
      </c>
      <c r="AW39" s="1"/>
    </row>
    <row r="40" spans="1:50" x14ac:dyDescent="0.25">
      <c r="A40" s="24"/>
      <c r="B40" s="25"/>
      <c r="C40" s="25"/>
      <c r="D40" s="25"/>
      <c r="E40" s="25"/>
      <c r="F40" s="25"/>
      <c r="G40" s="25"/>
      <c r="H40" s="25"/>
      <c r="I40" s="26"/>
      <c r="P40" s="135"/>
      <c r="Q40" s="135"/>
      <c r="R40" s="135"/>
      <c r="S40" s="135"/>
      <c r="T40" s="98"/>
      <c r="U40" s="129"/>
      <c r="V40" s="129"/>
      <c r="W40" s="129"/>
      <c r="X40" s="88"/>
      <c r="Y40" s="88"/>
      <c r="Z40" s="88"/>
      <c r="AA40" s="88"/>
      <c r="AM40" s="1"/>
      <c r="AN40" s="1">
        <f t="shared" si="4"/>
        <v>0</v>
      </c>
      <c r="AO40" s="1"/>
      <c r="AP40" s="1"/>
      <c r="AQ40" s="1"/>
      <c r="AR40" s="1">
        <f t="shared" si="5"/>
        <v>0</v>
      </c>
      <c r="AS40" s="1"/>
      <c r="AT40" s="1"/>
      <c r="AU40" s="1"/>
      <c r="AV40" s="1">
        <f t="shared" si="6"/>
        <v>0</v>
      </c>
      <c r="AW40" s="1"/>
    </row>
    <row r="41" spans="1:50" x14ac:dyDescent="0.25">
      <c r="A41" s="24"/>
      <c r="B41" s="25"/>
      <c r="C41" s="25"/>
      <c r="D41" s="25"/>
      <c r="E41" s="25"/>
      <c r="F41" s="25"/>
      <c r="G41" s="25"/>
      <c r="H41" s="25"/>
      <c r="I41" s="26"/>
      <c r="K41" s="88" t="s">
        <v>20</v>
      </c>
      <c r="L41" s="88"/>
      <c r="M41" s="88"/>
      <c r="N41" s="88" t="s">
        <v>3</v>
      </c>
      <c r="O41" s="88"/>
      <c r="P41" s="136"/>
      <c r="Q41" s="137"/>
      <c r="R41" s="137"/>
      <c r="S41" s="138"/>
      <c r="T41" s="130" t="s">
        <v>41</v>
      </c>
      <c r="U41" s="130"/>
      <c r="V41" s="131" t="s">
        <v>42</v>
      </c>
      <c r="W41" s="131"/>
      <c r="X41" s="94"/>
      <c r="Y41" s="128"/>
      <c r="Z41" s="128"/>
      <c r="AA41" s="95"/>
      <c r="AM41" s="1"/>
      <c r="AN41" s="1">
        <f t="shared" si="4"/>
        <v>0</v>
      </c>
      <c r="AO41" s="1"/>
      <c r="AP41" s="1"/>
      <c r="AQ41" s="1"/>
      <c r="AR41" s="1">
        <f t="shared" si="5"/>
        <v>0</v>
      </c>
      <c r="AS41" s="1"/>
      <c r="AT41" s="1"/>
      <c r="AU41" s="1"/>
      <c r="AV41" s="1">
        <f t="shared" si="6"/>
        <v>0</v>
      </c>
      <c r="AW41" s="1"/>
    </row>
    <row r="42" spans="1:50" x14ac:dyDescent="0.25">
      <c r="A42" s="24"/>
      <c r="B42" s="25"/>
      <c r="C42" s="25"/>
      <c r="D42" s="25"/>
      <c r="E42" s="25"/>
      <c r="F42" s="25"/>
      <c r="G42" s="25"/>
      <c r="H42" s="25"/>
      <c r="I42" s="26"/>
      <c r="K42" s="88"/>
      <c r="L42" s="88"/>
      <c r="M42" s="88"/>
      <c r="N42" s="88"/>
      <c r="O42" s="88"/>
      <c r="P42" s="139"/>
      <c r="Q42" s="140"/>
      <c r="R42" s="140"/>
      <c r="S42" s="141"/>
      <c r="T42" s="130"/>
      <c r="U42" s="130"/>
      <c r="V42" s="131"/>
      <c r="W42" s="131"/>
      <c r="X42" s="96"/>
      <c r="Y42" s="145"/>
      <c r="Z42" s="145"/>
      <c r="AA42" s="97"/>
      <c r="AM42" s="1"/>
      <c r="AN42" s="1">
        <f t="shared" si="4"/>
        <v>0</v>
      </c>
      <c r="AO42" s="1"/>
      <c r="AP42" s="1"/>
      <c r="AQ42" s="1"/>
      <c r="AR42" s="1">
        <f t="shared" si="5"/>
        <v>0</v>
      </c>
      <c r="AS42" s="1"/>
      <c r="AT42" s="1"/>
      <c r="AU42" s="1"/>
      <c r="AV42" s="1">
        <f t="shared" si="6"/>
        <v>0</v>
      </c>
      <c r="AW42" s="1"/>
    </row>
    <row r="43" spans="1:50" x14ac:dyDescent="0.25">
      <c r="A43" s="24"/>
      <c r="B43" s="25"/>
      <c r="C43" s="25"/>
      <c r="D43" s="25"/>
      <c r="E43" s="25"/>
      <c r="F43" s="25"/>
      <c r="G43" s="25"/>
      <c r="H43" s="25"/>
      <c r="I43" s="26"/>
      <c r="K43" s="88"/>
      <c r="L43" s="88"/>
      <c r="M43" s="88"/>
      <c r="N43" s="88"/>
      <c r="O43" s="88"/>
      <c r="P43" s="139"/>
      <c r="Q43" s="140"/>
      <c r="R43" s="140"/>
      <c r="S43" s="141"/>
      <c r="T43" s="130"/>
      <c r="U43" s="130"/>
      <c r="V43" s="131"/>
      <c r="W43" s="131"/>
      <c r="X43" s="96"/>
      <c r="Y43" s="145"/>
      <c r="Z43" s="145"/>
      <c r="AA43" s="97"/>
      <c r="AM43" s="1"/>
      <c r="AN43" s="1">
        <f t="shared" si="4"/>
        <v>0</v>
      </c>
      <c r="AO43" s="1"/>
      <c r="AP43" s="1"/>
      <c r="AQ43" s="1"/>
      <c r="AR43" s="1">
        <f t="shared" si="5"/>
        <v>0</v>
      </c>
      <c r="AS43" s="1"/>
      <c r="AT43" s="1"/>
      <c r="AU43" s="1"/>
      <c r="AV43" s="1">
        <f t="shared" si="6"/>
        <v>0</v>
      </c>
      <c r="AW43" s="1"/>
    </row>
    <row r="44" spans="1:50" x14ac:dyDescent="0.25">
      <c r="A44" s="24"/>
      <c r="B44" s="25"/>
      <c r="C44" s="25"/>
      <c r="D44" s="25"/>
      <c r="E44" s="25"/>
      <c r="F44" s="25"/>
      <c r="G44" s="25"/>
      <c r="H44" s="25"/>
      <c r="I44" s="26"/>
      <c r="K44" s="88"/>
      <c r="L44" s="88"/>
      <c r="M44" s="88"/>
      <c r="N44" s="88"/>
      <c r="O44" s="88"/>
      <c r="P44" s="142"/>
      <c r="Q44" s="143"/>
      <c r="R44" s="143"/>
      <c r="S44" s="144"/>
      <c r="T44" s="130"/>
      <c r="U44" s="130"/>
      <c r="V44" s="131"/>
      <c r="W44" s="131"/>
      <c r="X44" s="98"/>
      <c r="Y44" s="129"/>
      <c r="Z44" s="129"/>
      <c r="AA44" s="99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50" x14ac:dyDescent="0.25">
      <c r="A45" s="24"/>
      <c r="B45" s="25"/>
      <c r="C45" s="25"/>
      <c r="D45" s="25"/>
      <c r="E45" s="25"/>
      <c r="F45" s="25"/>
      <c r="G45" s="25"/>
      <c r="H45" s="25"/>
      <c r="I45" s="26"/>
      <c r="K45" s="122" t="s">
        <v>6</v>
      </c>
      <c r="L45" s="123"/>
      <c r="M45" s="124"/>
      <c r="N45" s="87" t="s">
        <v>5</v>
      </c>
      <c r="O45" s="87"/>
      <c r="P45" s="120"/>
      <c r="Q45" s="120"/>
      <c r="R45" s="120"/>
      <c r="S45" s="120"/>
      <c r="T45" s="186">
        <f>T21*'Weighting System (Read-Only)'!G8</f>
        <v>0</v>
      </c>
      <c r="U45" s="187"/>
      <c r="V45" s="188">
        <f>V21*'Weighting System (Read-Only)'!G8</f>
        <v>0</v>
      </c>
      <c r="W45" s="189"/>
      <c r="X45" s="16"/>
      <c r="Y45" s="16"/>
      <c r="Z45" s="16"/>
      <c r="AA45" s="16"/>
      <c r="AM45" s="1"/>
      <c r="AN45" s="1"/>
      <c r="AO45" s="1"/>
      <c r="AP45" s="1"/>
      <c r="AQ45" s="1"/>
      <c r="AR45" s="1"/>
      <c r="AS45" s="1"/>
      <c r="AT45" s="1"/>
      <c r="AU45" s="1">
        <f t="shared" ref="AU45:AW46" si="7">IF(AU36&lt;0,1,)</f>
        <v>0</v>
      </c>
      <c r="AV45" s="1">
        <f t="shared" si="7"/>
        <v>0</v>
      </c>
      <c r="AW45" s="1">
        <f t="shared" si="7"/>
        <v>0</v>
      </c>
    </row>
    <row r="46" spans="1:50" x14ac:dyDescent="0.25">
      <c r="A46" s="24"/>
      <c r="B46" s="25"/>
      <c r="C46" s="25"/>
      <c r="D46" s="25"/>
      <c r="E46" s="25"/>
      <c r="F46" s="25"/>
      <c r="G46" s="25"/>
      <c r="H46" s="25"/>
      <c r="I46" s="26"/>
      <c r="K46" s="125" t="s">
        <v>7</v>
      </c>
      <c r="L46" s="126"/>
      <c r="M46" s="127"/>
      <c r="N46" s="87" t="s">
        <v>5</v>
      </c>
      <c r="O46" s="87"/>
      <c r="P46" s="120"/>
      <c r="Q46" s="120"/>
      <c r="R46" s="120"/>
      <c r="S46" s="120"/>
      <c r="T46" s="186">
        <f>T22*'Weighting System (Read-Only)'!G9</f>
        <v>0</v>
      </c>
      <c r="U46" s="187"/>
      <c r="V46" s="188">
        <f>V22*'Weighting System (Read-Only)'!G9</f>
        <v>0</v>
      </c>
      <c r="W46" s="189"/>
      <c r="X46" s="16"/>
      <c r="Y46" s="16"/>
      <c r="Z46" s="16"/>
      <c r="AA46" s="16"/>
      <c r="AM46" s="1"/>
      <c r="AN46" s="1"/>
      <c r="AO46" s="1"/>
      <c r="AP46" s="1"/>
      <c r="AQ46" s="1"/>
      <c r="AR46" s="1"/>
      <c r="AS46" s="1"/>
      <c r="AT46" s="1"/>
      <c r="AU46" s="1">
        <f t="shared" si="7"/>
        <v>0</v>
      </c>
      <c r="AV46" s="1">
        <f t="shared" si="7"/>
        <v>0</v>
      </c>
      <c r="AW46" s="1">
        <f t="shared" si="7"/>
        <v>0</v>
      </c>
    </row>
    <row r="47" spans="1:50" x14ac:dyDescent="0.25">
      <c r="A47" s="24"/>
      <c r="B47" s="25"/>
      <c r="C47" s="25"/>
      <c r="D47" s="25"/>
      <c r="E47" s="25"/>
      <c r="F47" s="25"/>
      <c r="G47" s="25"/>
      <c r="H47" s="25"/>
      <c r="I47" s="26"/>
      <c r="K47" s="122" t="s">
        <v>6</v>
      </c>
      <c r="L47" s="123"/>
      <c r="M47" s="124"/>
      <c r="N47" s="87" t="s">
        <v>1</v>
      </c>
      <c r="O47" s="87"/>
      <c r="P47" s="120"/>
      <c r="Q47" s="120"/>
      <c r="R47" s="120"/>
      <c r="S47" s="120"/>
      <c r="T47" s="186">
        <f>T23*'Weighting System (Read-Only)'!G10</f>
        <v>0</v>
      </c>
      <c r="U47" s="187"/>
      <c r="V47" s="188">
        <f>V23*'Weighting System (Read-Only)'!G10</f>
        <v>0</v>
      </c>
      <c r="W47" s="189"/>
      <c r="X47" s="16"/>
      <c r="Y47" s="16"/>
      <c r="Z47" s="16"/>
      <c r="AA47" s="16"/>
      <c r="AM47" s="1"/>
      <c r="AN47" s="1"/>
      <c r="AO47" s="1"/>
      <c r="AP47" s="1"/>
      <c r="AQ47" s="1"/>
      <c r="AR47" s="1"/>
      <c r="AS47" s="1"/>
      <c r="AT47" s="1"/>
      <c r="AU47" s="1"/>
      <c r="AV47" s="1">
        <f t="shared" ref="AV47:AV52" si="8">IF(AV38&lt;0,1,)</f>
        <v>0</v>
      </c>
      <c r="AW47" s="1"/>
    </row>
    <row r="48" spans="1:50" x14ac:dyDescent="0.25">
      <c r="A48" s="24"/>
      <c r="B48" s="25"/>
      <c r="C48" s="25"/>
      <c r="D48" s="25"/>
      <c r="E48" s="25"/>
      <c r="F48" s="25"/>
      <c r="G48" s="25"/>
      <c r="H48" s="25"/>
      <c r="I48" s="26"/>
      <c r="K48" s="125" t="s">
        <v>7</v>
      </c>
      <c r="L48" s="126"/>
      <c r="M48" s="127"/>
      <c r="N48" s="87" t="s">
        <v>1</v>
      </c>
      <c r="O48" s="87"/>
      <c r="P48" s="120"/>
      <c r="Q48" s="120"/>
      <c r="R48" s="120"/>
      <c r="S48" s="120"/>
      <c r="T48" s="186">
        <f>T24*'Weighting System (Read-Only)'!G11</f>
        <v>0</v>
      </c>
      <c r="U48" s="187"/>
      <c r="V48" s="188">
        <f>V24*'Weighting System (Read-Only)'!G11</f>
        <v>0</v>
      </c>
      <c r="W48" s="189"/>
      <c r="X48" s="16"/>
      <c r="Y48" s="16"/>
      <c r="Z48" s="16"/>
      <c r="AA48" s="16"/>
      <c r="AM48" s="1"/>
      <c r="AN48" s="1"/>
      <c r="AO48" s="1"/>
      <c r="AP48" s="1"/>
      <c r="AQ48" s="1"/>
      <c r="AR48" s="1"/>
      <c r="AS48" s="1"/>
      <c r="AT48" s="1"/>
      <c r="AU48" s="1"/>
      <c r="AV48" s="1">
        <f t="shared" si="8"/>
        <v>0</v>
      </c>
      <c r="AW48" s="1"/>
    </row>
    <row r="49" spans="1:49" ht="15.75" thickBot="1" x14ac:dyDescent="0.3">
      <c r="A49" s="24"/>
      <c r="B49" s="25"/>
      <c r="C49" s="25"/>
      <c r="D49" s="25"/>
      <c r="E49" s="25"/>
      <c r="F49" s="25"/>
      <c r="G49" s="25"/>
      <c r="H49" s="25"/>
      <c r="I49" s="26"/>
      <c r="K49" s="122" t="s">
        <v>6</v>
      </c>
      <c r="L49" s="123"/>
      <c r="M49" s="124"/>
      <c r="N49" s="87" t="s">
        <v>2</v>
      </c>
      <c r="O49" s="87"/>
      <c r="P49" s="120"/>
      <c r="Q49" s="120"/>
      <c r="R49" s="120"/>
      <c r="S49" s="120"/>
      <c r="T49" s="186">
        <f>T25*'Weighting System (Read-Only)'!G12</f>
        <v>0</v>
      </c>
      <c r="U49" s="187"/>
      <c r="V49" s="188">
        <f>V25*'Weighting System (Read-Only)'!G12</f>
        <v>0</v>
      </c>
      <c r="W49" s="189"/>
      <c r="X49" s="16"/>
      <c r="Y49" s="16"/>
      <c r="Z49" s="16"/>
      <c r="AA49" s="16"/>
      <c r="AM49" s="1"/>
      <c r="AN49" s="1"/>
      <c r="AO49" s="1"/>
      <c r="AP49" s="1"/>
      <c r="AQ49" s="1"/>
      <c r="AR49" s="1"/>
      <c r="AS49" s="1"/>
      <c r="AT49" s="1"/>
      <c r="AU49" s="1"/>
      <c r="AV49" s="1">
        <f t="shared" si="8"/>
        <v>0</v>
      </c>
      <c r="AW49" s="1"/>
    </row>
    <row r="50" spans="1:49" ht="15.75" thickBot="1" x14ac:dyDescent="0.3">
      <c r="A50" s="215" t="s">
        <v>57</v>
      </c>
      <c r="B50" s="216"/>
      <c r="C50" s="216"/>
      <c r="D50" s="217"/>
      <c r="E50" s="27"/>
      <c r="F50" s="27"/>
      <c r="G50" s="27"/>
      <c r="H50" s="27"/>
      <c r="I50" s="28"/>
      <c r="K50" s="125" t="s">
        <v>7</v>
      </c>
      <c r="L50" s="126"/>
      <c r="M50" s="127"/>
      <c r="N50" s="87" t="s">
        <v>2</v>
      </c>
      <c r="O50" s="87"/>
      <c r="P50" s="120"/>
      <c r="Q50" s="120"/>
      <c r="R50" s="120"/>
      <c r="S50" s="120"/>
      <c r="T50" s="186">
        <f>T26*'Weighting System (Read-Only)'!G13</f>
        <v>0</v>
      </c>
      <c r="U50" s="187"/>
      <c r="V50" s="188">
        <f>V26*'Weighting System (Read-Only)'!G13</f>
        <v>0</v>
      </c>
      <c r="W50" s="189"/>
      <c r="X50" s="16"/>
      <c r="Y50" s="16"/>
      <c r="Z50" s="16"/>
      <c r="AA50" s="16"/>
      <c r="AM50" s="1"/>
      <c r="AN50" s="1"/>
      <c r="AO50" s="1"/>
      <c r="AP50" s="1"/>
      <c r="AQ50" s="1"/>
      <c r="AR50" s="1"/>
      <c r="AS50" s="1"/>
      <c r="AT50" s="1"/>
      <c r="AU50" s="1"/>
      <c r="AV50" s="1">
        <f t="shared" si="8"/>
        <v>0</v>
      </c>
      <c r="AW50" s="1"/>
    </row>
    <row r="51" spans="1:49" x14ac:dyDescent="0.25">
      <c r="AM51" s="1"/>
      <c r="AN51" s="1"/>
      <c r="AO51" s="1"/>
      <c r="AP51" s="1"/>
      <c r="AQ51" s="1"/>
      <c r="AR51" s="1"/>
      <c r="AS51" s="1"/>
      <c r="AT51" s="1"/>
      <c r="AU51" s="1"/>
      <c r="AV51" s="1">
        <f t="shared" si="8"/>
        <v>0</v>
      </c>
      <c r="AW51" s="1"/>
    </row>
    <row r="52" spans="1:49" x14ac:dyDescent="0.25">
      <c r="AM52" s="20" t="e">
        <f>B30</f>
        <v>#DIV/0!</v>
      </c>
      <c r="AN52" s="20" t="e">
        <f>C30</f>
        <v>#DIV/0!</v>
      </c>
      <c r="AO52" s="20" t="e">
        <f>SUM(AM52:AN52)</f>
        <v>#DIV/0!</v>
      </c>
      <c r="AP52" s="1"/>
      <c r="AQ52" s="1"/>
      <c r="AR52" s="1"/>
      <c r="AS52" s="1"/>
      <c r="AT52" s="1"/>
      <c r="AU52" s="1"/>
      <c r="AV52" s="1">
        <f t="shared" si="8"/>
        <v>0</v>
      </c>
      <c r="AW52" s="1">
        <f>SUM(AU45:AU46,AV45:AV52,AW45:AW46)</f>
        <v>0</v>
      </c>
    </row>
  </sheetData>
  <sheetProtection password="9433" sheet="1" objects="1" scenarios="1" selectLockedCells="1" selectUnlockedCells="1"/>
  <mergeCells count="259">
    <mergeCell ref="A50:D50"/>
    <mergeCell ref="K50:M50"/>
    <mergeCell ref="N50:O50"/>
    <mergeCell ref="P50:S50"/>
    <mergeCell ref="T50:U50"/>
    <mergeCell ref="V50:W50"/>
    <mergeCell ref="K48:M48"/>
    <mergeCell ref="N48:O48"/>
    <mergeCell ref="P48:S48"/>
    <mergeCell ref="T48:U48"/>
    <mergeCell ref="V48:W48"/>
    <mergeCell ref="K49:M49"/>
    <mergeCell ref="N49:O49"/>
    <mergeCell ref="P49:S49"/>
    <mergeCell ref="T49:U49"/>
    <mergeCell ref="V49:W49"/>
    <mergeCell ref="T47:U47"/>
    <mergeCell ref="V47:W47"/>
    <mergeCell ref="V41:W44"/>
    <mergeCell ref="X41:AA44"/>
    <mergeCell ref="K45:M45"/>
    <mergeCell ref="N45:O45"/>
    <mergeCell ref="P45:S45"/>
    <mergeCell ref="T45:U45"/>
    <mergeCell ref="V45:W45"/>
    <mergeCell ref="K41:M44"/>
    <mergeCell ref="N41:O44"/>
    <mergeCell ref="P41:S44"/>
    <mergeCell ref="T41:U44"/>
    <mergeCell ref="K46:M46"/>
    <mergeCell ref="N46:O46"/>
    <mergeCell ref="P46:S46"/>
    <mergeCell ref="T46:U46"/>
    <mergeCell ref="V46:W46"/>
    <mergeCell ref="K47:M47"/>
    <mergeCell ref="N47:O47"/>
    <mergeCell ref="P47:S47"/>
    <mergeCell ref="V38:W38"/>
    <mergeCell ref="X38:Y38"/>
    <mergeCell ref="Z38:AA38"/>
    <mergeCell ref="P39:S40"/>
    <mergeCell ref="T39:W40"/>
    <mergeCell ref="X39:AA40"/>
    <mergeCell ref="K38:M38"/>
    <mergeCell ref="N38:O38"/>
    <mergeCell ref="P38:Q38"/>
    <mergeCell ref="R38:S38"/>
    <mergeCell ref="T38:U38"/>
    <mergeCell ref="AS33:AT33"/>
    <mergeCell ref="K37:M37"/>
    <mergeCell ref="N37:O37"/>
    <mergeCell ref="P37:Q37"/>
    <mergeCell ref="R37:S37"/>
    <mergeCell ref="T37:U37"/>
    <mergeCell ref="V37:W37"/>
    <mergeCell ref="X37:Y37"/>
    <mergeCell ref="Z37:AA37"/>
    <mergeCell ref="X33:Y36"/>
    <mergeCell ref="Z33:AA36"/>
    <mergeCell ref="AH33:AJ33"/>
    <mergeCell ref="AK33:AL33"/>
    <mergeCell ref="AM33:AP33"/>
    <mergeCell ref="AQ33:AR33"/>
    <mergeCell ref="K33:M36"/>
    <mergeCell ref="N33:O36"/>
    <mergeCell ref="P33:Q36"/>
    <mergeCell ref="R33:S36"/>
    <mergeCell ref="T33:U36"/>
    <mergeCell ref="V33:W36"/>
    <mergeCell ref="P31:S32"/>
    <mergeCell ref="T31:W32"/>
    <mergeCell ref="X31:AA32"/>
    <mergeCell ref="AH31:AJ31"/>
    <mergeCell ref="AK31:AL31"/>
    <mergeCell ref="AM31:AP31"/>
    <mergeCell ref="AQ31:AR31"/>
    <mergeCell ref="AS31:AT31"/>
    <mergeCell ref="AH32:AJ32"/>
    <mergeCell ref="AK32:AL32"/>
    <mergeCell ref="AM32:AP32"/>
    <mergeCell ref="AQ32:AR32"/>
    <mergeCell ref="AS32:AT32"/>
    <mergeCell ref="AQ28:AR28"/>
    <mergeCell ref="AS28:AT28"/>
    <mergeCell ref="P29:AA30"/>
    <mergeCell ref="AH29:AJ29"/>
    <mergeCell ref="AK29:AL29"/>
    <mergeCell ref="AM29:AP29"/>
    <mergeCell ref="AQ29:AR29"/>
    <mergeCell ref="AS29:AT29"/>
    <mergeCell ref="B27:B29"/>
    <mergeCell ref="C27:C29"/>
    <mergeCell ref="AH28:AJ28"/>
    <mergeCell ref="AK28:AL28"/>
    <mergeCell ref="AM28:AP28"/>
    <mergeCell ref="AQ24:AR27"/>
    <mergeCell ref="AS24:AT27"/>
    <mergeCell ref="AH30:AJ30"/>
    <mergeCell ref="AK30:AL30"/>
    <mergeCell ref="AM30:AP30"/>
    <mergeCell ref="AQ30:AR30"/>
    <mergeCell ref="AS30:AT30"/>
    <mergeCell ref="D27:D29"/>
    <mergeCell ref="T22:U22"/>
    <mergeCell ref="V22:W22"/>
    <mergeCell ref="AH22:AJ27"/>
    <mergeCell ref="AK22:AL27"/>
    <mergeCell ref="AM22:AP23"/>
    <mergeCell ref="AU24:AX27"/>
    <mergeCell ref="F25:G25"/>
    <mergeCell ref="K25:M25"/>
    <mergeCell ref="N25:O25"/>
    <mergeCell ref="P25:S25"/>
    <mergeCell ref="T25:U25"/>
    <mergeCell ref="V25:W25"/>
    <mergeCell ref="K26:M26"/>
    <mergeCell ref="K24:M24"/>
    <mergeCell ref="N24:O24"/>
    <mergeCell ref="P24:S24"/>
    <mergeCell ref="T24:U24"/>
    <mergeCell ref="V24:W24"/>
    <mergeCell ref="AM24:AP27"/>
    <mergeCell ref="N26:O26"/>
    <mergeCell ref="P26:S26"/>
    <mergeCell ref="T26:U26"/>
    <mergeCell ref="V26:W26"/>
    <mergeCell ref="AK21:AL21"/>
    <mergeCell ref="AM21:AP21"/>
    <mergeCell ref="AQ21:AR21"/>
    <mergeCell ref="AS21:AT21"/>
    <mergeCell ref="AU21:AX21"/>
    <mergeCell ref="B22:D23"/>
    <mergeCell ref="F22:G24"/>
    <mergeCell ref="H22:I24"/>
    <mergeCell ref="K22:M22"/>
    <mergeCell ref="N22:O22"/>
    <mergeCell ref="K21:M21"/>
    <mergeCell ref="N21:O21"/>
    <mergeCell ref="P21:S21"/>
    <mergeCell ref="T21:U21"/>
    <mergeCell ref="V21:W21"/>
    <mergeCell ref="AH21:AJ21"/>
    <mergeCell ref="AQ22:AT23"/>
    <mergeCell ref="AU22:AX23"/>
    <mergeCell ref="K23:M23"/>
    <mergeCell ref="N23:O23"/>
    <mergeCell ref="P23:S23"/>
    <mergeCell ref="T23:U23"/>
    <mergeCell ref="V23:W23"/>
    <mergeCell ref="P22:S22"/>
    <mergeCell ref="AU16:AX19"/>
    <mergeCell ref="K17:M20"/>
    <mergeCell ref="N17:O20"/>
    <mergeCell ref="P17:S20"/>
    <mergeCell ref="T17:U20"/>
    <mergeCell ref="V17:W20"/>
    <mergeCell ref="X17:AA20"/>
    <mergeCell ref="AS20:AT20"/>
    <mergeCell ref="AU20:AX20"/>
    <mergeCell ref="AM16:AP19"/>
    <mergeCell ref="AQ16:AR19"/>
    <mergeCell ref="AS16:AT19"/>
    <mergeCell ref="AK14:AL19"/>
    <mergeCell ref="AM14:AP15"/>
    <mergeCell ref="P14:Q14"/>
    <mergeCell ref="R14:S14"/>
    <mergeCell ref="AU14:AX15"/>
    <mergeCell ref="AH20:AJ20"/>
    <mergeCell ref="AK20:AL20"/>
    <mergeCell ref="AM20:AP20"/>
    <mergeCell ref="AQ20:AR20"/>
    <mergeCell ref="D16:E16"/>
    <mergeCell ref="F16:G16"/>
    <mergeCell ref="H16:I16"/>
    <mergeCell ref="B18:D19"/>
    <mergeCell ref="AQ14:AT15"/>
    <mergeCell ref="T15:W16"/>
    <mergeCell ref="X15:AA16"/>
    <mergeCell ref="A16:C16"/>
    <mergeCell ref="V14:W14"/>
    <mergeCell ref="X14:Y14"/>
    <mergeCell ref="Z14:AA14"/>
    <mergeCell ref="AH14:AJ19"/>
    <mergeCell ref="T14:U14"/>
    <mergeCell ref="A15:C15"/>
    <mergeCell ref="D15:E15"/>
    <mergeCell ref="F15:G15"/>
    <mergeCell ref="H15:I15"/>
    <mergeCell ref="P15:S16"/>
    <mergeCell ref="P9:Q12"/>
    <mergeCell ref="A12:C12"/>
    <mergeCell ref="D12:E12"/>
    <mergeCell ref="F12:G12"/>
    <mergeCell ref="H12:I12"/>
    <mergeCell ref="AH12:AX13"/>
    <mergeCell ref="A13:C13"/>
    <mergeCell ref="D13:E13"/>
    <mergeCell ref="F13:G13"/>
    <mergeCell ref="H13:I13"/>
    <mergeCell ref="K13:M13"/>
    <mergeCell ref="R9:S12"/>
    <mergeCell ref="T9:U12"/>
    <mergeCell ref="V9:W12"/>
    <mergeCell ref="X9:Y12"/>
    <mergeCell ref="Z9:AA12"/>
    <mergeCell ref="Z13:AA13"/>
    <mergeCell ref="N13:O13"/>
    <mergeCell ref="P13:Q13"/>
    <mergeCell ref="R13:S13"/>
    <mergeCell ref="T13:U13"/>
    <mergeCell ref="V13:W13"/>
    <mergeCell ref="X13:Y13"/>
    <mergeCell ref="A9:C9"/>
    <mergeCell ref="D9:E9"/>
    <mergeCell ref="F9:G9"/>
    <mergeCell ref="H9:I9"/>
    <mergeCell ref="K9:M12"/>
    <mergeCell ref="N9:O12"/>
    <mergeCell ref="A10:C10"/>
    <mergeCell ref="D10:E10"/>
    <mergeCell ref="F10:G10"/>
    <mergeCell ref="H10:I10"/>
    <mergeCell ref="A11:C11"/>
    <mergeCell ref="D11:E11"/>
    <mergeCell ref="X1:AA3"/>
    <mergeCell ref="A2:B2"/>
    <mergeCell ref="C2:E2"/>
    <mergeCell ref="K2:L2"/>
    <mergeCell ref="M2:O2"/>
    <mergeCell ref="A1:B1"/>
    <mergeCell ref="C1:E1"/>
    <mergeCell ref="P5:AA6"/>
    <mergeCell ref="P7:S8"/>
    <mergeCell ref="T7:W8"/>
    <mergeCell ref="X7:AA8"/>
    <mergeCell ref="B32:B36"/>
    <mergeCell ref="C32:C36"/>
    <mergeCell ref="A3:B3"/>
    <mergeCell ref="C3:E3"/>
    <mergeCell ref="K3:L3"/>
    <mergeCell ref="M3:O3"/>
    <mergeCell ref="A5:C8"/>
    <mergeCell ref="D5:E8"/>
    <mergeCell ref="F5:G8"/>
    <mergeCell ref="H5:I8"/>
    <mergeCell ref="F1:I3"/>
    <mergeCell ref="K1:L1"/>
    <mergeCell ref="M1:O1"/>
    <mergeCell ref="D14:E14"/>
    <mergeCell ref="F14:G14"/>
    <mergeCell ref="H14:I14"/>
    <mergeCell ref="K14:M14"/>
    <mergeCell ref="N14:O14"/>
    <mergeCell ref="E32:I33"/>
    <mergeCell ref="E34:I38"/>
    <mergeCell ref="F11:G11"/>
    <mergeCell ref="H11:I11"/>
    <mergeCell ref="A14:C14"/>
    <mergeCell ref="B20:D20"/>
  </mergeCells>
  <conditionalFormatting sqref="P13:R14 T13:V14 X13:Z14 T21:V26">
    <cfRule type="expression" dxfId="13" priority="26">
      <formula>$AU$36&lt;0</formula>
    </cfRule>
  </conditionalFormatting>
  <conditionalFormatting sqref="P14:S14">
    <cfRule type="expression" dxfId="12" priority="25">
      <formula>$AU$37&lt;0</formula>
    </cfRule>
  </conditionalFormatting>
  <conditionalFormatting sqref="T13:W13">
    <cfRule type="expression" dxfId="11" priority="24">
      <formula>$AV$36&lt;0</formula>
    </cfRule>
  </conditionalFormatting>
  <conditionalFormatting sqref="T14:W14">
    <cfRule type="expression" dxfId="10" priority="23">
      <formula>$AV$37&lt;0</formula>
    </cfRule>
  </conditionalFormatting>
  <conditionalFormatting sqref="X13:AA13">
    <cfRule type="expression" dxfId="9" priority="22">
      <formula>$AW$36&lt;0</formula>
    </cfRule>
  </conditionalFormatting>
  <conditionalFormatting sqref="X14:AA14">
    <cfRule type="expression" dxfId="8" priority="21">
      <formula>$AW$37&lt;0</formula>
    </cfRule>
  </conditionalFormatting>
  <conditionalFormatting sqref="T21:W21">
    <cfRule type="expression" dxfId="7" priority="20">
      <formula>$AV$38&lt;0</formula>
    </cfRule>
  </conditionalFormatting>
  <conditionalFormatting sqref="T22:W22">
    <cfRule type="expression" dxfId="6" priority="19">
      <formula>$AV$39&lt;0</formula>
    </cfRule>
  </conditionalFormatting>
  <conditionalFormatting sqref="T23:W23">
    <cfRule type="expression" dxfId="5" priority="18">
      <formula>$AV$40&lt;0</formula>
    </cfRule>
  </conditionalFormatting>
  <conditionalFormatting sqref="T24:W24">
    <cfRule type="expression" dxfId="4" priority="17">
      <formula>$AV$41&lt;0</formula>
    </cfRule>
  </conditionalFormatting>
  <conditionalFormatting sqref="T25:W25">
    <cfRule type="expression" dxfId="3" priority="16">
      <formula>$AV$42&lt;0</formula>
    </cfRule>
  </conditionalFormatting>
  <conditionalFormatting sqref="T26:W26">
    <cfRule type="expression" dxfId="2" priority="15">
      <formula>$AV$43&lt;0</formula>
    </cfRule>
  </conditionalFormatting>
  <conditionalFormatting sqref="B30:C30">
    <cfRule type="expression" dxfId="1" priority="13">
      <formula>$AO$52&gt;100</formula>
    </cfRule>
  </conditionalFormatting>
  <conditionalFormatting sqref="E34:I38">
    <cfRule type="expression" dxfId="0" priority="12">
      <formula>$AW$52&gt;0</formula>
    </cfRule>
  </conditionalFormatting>
  <pageMargins left="1" right="1" top="1" bottom="1" header="0.5" footer="0.5"/>
  <pageSetup scale="8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H15" sqref="H15:I15"/>
    </sheetView>
  </sheetViews>
  <sheetFormatPr defaultRowHeight="15" x14ac:dyDescent="0.25"/>
  <cols>
    <col min="2" max="4" width="13.7109375" customWidth="1"/>
  </cols>
  <sheetData>
    <row r="1" spans="1:33" x14ac:dyDescent="0.25">
      <c r="A1" s="87" t="s">
        <v>15</v>
      </c>
      <c r="B1" s="87"/>
      <c r="C1" s="121" t="str">
        <f>'Project Description'!C1:G1</f>
        <v>XXXXXX</v>
      </c>
      <c r="D1" s="121"/>
      <c r="E1" s="121"/>
      <c r="P1" s="101" t="s">
        <v>44</v>
      </c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33" x14ac:dyDescent="0.25">
      <c r="A2" s="87" t="s">
        <v>16</v>
      </c>
      <c r="B2" s="87"/>
      <c r="C2" s="121" t="str">
        <f>'Project Description'!C2:G2</f>
        <v>XXXX-XXX-XXX</v>
      </c>
      <c r="D2" s="121"/>
      <c r="E2" s="12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33" x14ac:dyDescent="0.25">
      <c r="A3" s="87" t="s">
        <v>17</v>
      </c>
      <c r="B3" s="87"/>
      <c r="C3" s="121" t="str">
        <f>'Project Description'!C3:G3</f>
        <v>Barrier XXX</v>
      </c>
      <c r="D3" s="121"/>
      <c r="E3" s="121"/>
      <c r="P3" s="94" t="s">
        <v>33</v>
      </c>
      <c r="Q3" s="128"/>
      <c r="R3" s="128"/>
      <c r="S3" s="128"/>
      <c r="T3" s="94" t="s">
        <v>8</v>
      </c>
      <c r="U3" s="128"/>
      <c r="V3" s="128"/>
      <c r="W3" s="128"/>
      <c r="X3" s="88" t="s">
        <v>31</v>
      </c>
      <c r="Y3" s="88"/>
      <c r="Z3" s="88"/>
      <c r="AA3" s="88"/>
    </row>
    <row r="4" spans="1:33" x14ac:dyDescent="0.25">
      <c r="P4" s="98"/>
      <c r="Q4" s="129"/>
      <c r="R4" s="129"/>
      <c r="S4" s="129"/>
      <c r="T4" s="98"/>
      <c r="U4" s="129"/>
      <c r="V4" s="129"/>
      <c r="W4" s="129"/>
      <c r="X4" s="88"/>
      <c r="Y4" s="88"/>
      <c r="Z4" s="88"/>
      <c r="AA4" s="88"/>
    </row>
    <row r="5" spans="1:33" x14ac:dyDescent="0.25">
      <c r="A5" s="88" t="s">
        <v>20</v>
      </c>
      <c r="B5" s="88"/>
      <c r="C5" s="88"/>
      <c r="D5" s="88" t="s">
        <v>3</v>
      </c>
      <c r="E5" s="88"/>
      <c r="F5" s="94" t="s">
        <v>29</v>
      </c>
      <c r="G5" s="95"/>
      <c r="H5" s="94" t="s">
        <v>38</v>
      </c>
      <c r="I5" s="95"/>
      <c r="K5" s="88" t="s">
        <v>20</v>
      </c>
      <c r="L5" s="88"/>
      <c r="M5" s="88"/>
      <c r="N5" s="88" t="s">
        <v>3</v>
      </c>
      <c r="O5" s="88"/>
      <c r="P5" s="130" t="s">
        <v>39</v>
      </c>
      <c r="Q5" s="130"/>
      <c r="R5" s="131" t="s">
        <v>40</v>
      </c>
      <c r="S5" s="131"/>
      <c r="T5" s="130" t="s">
        <v>41</v>
      </c>
      <c r="U5" s="130"/>
      <c r="V5" s="131" t="s">
        <v>42</v>
      </c>
      <c r="W5" s="131"/>
      <c r="X5" s="130" t="s">
        <v>39</v>
      </c>
      <c r="Y5" s="130"/>
      <c r="Z5" s="131" t="s">
        <v>40</v>
      </c>
      <c r="AA5" s="131"/>
    </row>
    <row r="6" spans="1:33" x14ac:dyDescent="0.25">
      <c r="A6" s="88"/>
      <c r="B6" s="88"/>
      <c r="C6" s="88"/>
      <c r="D6" s="88"/>
      <c r="E6" s="88"/>
      <c r="F6" s="96"/>
      <c r="G6" s="97"/>
      <c r="H6" s="96"/>
      <c r="I6" s="97"/>
      <c r="K6" s="88"/>
      <c r="L6" s="88"/>
      <c r="M6" s="88"/>
      <c r="N6" s="88"/>
      <c r="O6" s="88"/>
      <c r="P6" s="130"/>
      <c r="Q6" s="130"/>
      <c r="R6" s="131"/>
      <c r="S6" s="131"/>
      <c r="T6" s="130"/>
      <c r="U6" s="130"/>
      <c r="V6" s="131"/>
      <c r="W6" s="131"/>
      <c r="X6" s="130"/>
      <c r="Y6" s="130"/>
      <c r="Z6" s="131"/>
      <c r="AA6" s="131"/>
    </row>
    <row r="7" spans="1:33" x14ac:dyDescent="0.25">
      <c r="A7" s="88"/>
      <c r="B7" s="88"/>
      <c r="C7" s="88"/>
      <c r="D7" s="88"/>
      <c r="E7" s="88"/>
      <c r="F7" s="96"/>
      <c r="G7" s="97"/>
      <c r="H7" s="96"/>
      <c r="I7" s="97"/>
      <c r="K7" s="88"/>
      <c r="L7" s="88"/>
      <c r="M7" s="88"/>
      <c r="N7" s="88"/>
      <c r="O7" s="88"/>
      <c r="P7" s="130"/>
      <c r="Q7" s="130"/>
      <c r="R7" s="131"/>
      <c r="S7" s="131"/>
      <c r="T7" s="130"/>
      <c r="U7" s="130"/>
      <c r="V7" s="131"/>
      <c r="W7" s="131"/>
      <c r="X7" s="130"/>
      <c r="Y7" s="130"/>
      <c r="Z7" s="131"/>
      <c r="AA7" s="131"/>
    </row>
    <row r="8" spans="1:33" x14ac:dyDescent="0.25">
      <c r="A8" s="88"/>
      <c r="B8" s="88"/>
      <c r="C8" s="88"/>
      <c r="D8" s="88"/>
      <c r="E8" s="88"/>
      <c r="F8" s="98"/>
      <c r="G8" s="99"/>
      <c r="H8" s="98"/>
      <c r="I8" s="99"/>
      <c r="K8" s="88"/>
      <c r="L8" s="88"/>
      <c r="M8" s="88"/>
      <c r="N8" s="88"/>
      <c r="O8" s="88"/>
      <c r="P8" s="130"/>
      <c r="Q8" s="130"/>
      <c r="R8" s="131"/>
      <c r="S8" s="131"/>
      <c r="T8" s="130"/>
      <c r="U8" s="130"/>
      <c r="V8" s="131"/>
      <c r="W8" s="131"/>
      <c r="X8" s="130"/>
      <c r="Y8" s="130"/>
      <c r="Z8" s="131"/>
      <c r="AA8" s="131"/>
      <c r="AE8" s="1" t="s">
        <v>12</v>
      </c>
      <c r="AF8" s="1" t="s">
        <v>13</v>
      </c>
      <c r="AG8" s="1" t="s">
        <v>14</v>
      </c>
    </row>
    <row r="9" spans="1:33" ht="14.45" customHeight="1" x14ac:dyDescent="0.25">
      <c r="A9" s="122" t="s">
        <v>6</v>
      </c>
      <c r="B9" s="123"/>
      <c r="C9" s="124"/>
      <c r="D9" s="87" t="s">
        <v>4</v>
      </c>
      <c r="E9" s="87"/>
      <c r="F9" s="93">
        <f>SUM('Input Number of Letters Sent '!F9+'Input Number of Letters Sent '!L9+'Input Number of Letters Sent '!N9)</f>
        <v>0</v>
      </c>
      <c r="G9" s="93"/>
      <c r="H9" s="100">
        <f>(('Weighting System (Read-Only)'!F6*'Input Number of Letters Sent '!F9)+('Weighting System (Read-Only)'!G6*'Input Number of Letters Sent '!L9)+('Weighting System (Read-Only)'!H6*'Input Number of Letters Sent '!N9))</f>
        <v>0</v>
      </c>
      <c r="I9" s="100"/>
      <c r="K9" s="122" t="s">
        <v>6</v>
      </c>
      <c r="L9" s="123"/>
      <c r="M9" s="124"/>
      <c r="N9" s="87" t="s">
        <v>4</v>
      </c>
      <c r="O9" s="87"/>
      <c r="P9" s="100">
        <f>'# of Response Received 2nd Mail'!F9</f>
        <v>0</v>
      </c>
      <c r="Q9" s="100"/>
      <c r="R9" s="100">
        <f>'# of Response Received 2nd Mail'!H9</f>
        <v>0</v>
      </c>
      <c r="S9" s="100"/>
      <c r="T9" s="100">
        <f>'# of Response Received 2nd Mail'!J9</f>
        <v>0</v>
      </c>
      <c r="U9" s="100"/>
      <c r="V9" s="100">
        <f>'# of Response Received 2nd Mail'!L9</f>
        <v>0</v>
      </c>
      <c r="W9" s="100"/>
      <c r="X9" s="100">
        <f>'# of Response Received 2nd Mail'!N9</f>
        <v>0</v>
      </c>
      <c r="Y9" s="100"/>
      <c r="Z9" s="100">
        <f>'# of Response Received 2nd Mail'!P9</f>
        <v>0</v>
      </c>
      <c r="AA9" s="100"/>
      <c r="AB9">
        <f>SUM(P9:AA9)</f>
        <v>0</v>
      </c>
      <c r="AC9">
        <f>F9-AB9</f>
        <v>0</v>
      </c>
      <c r="AD9">
        <f>AC9*'Weighting System (Read-Only)'!F6</f>
        <v>0</v>
      </c>
      <c r="AE9" s="1">
        <f t="shared" ref="AE9:AE16" si="0">H9</f>
        <v>0</v>
      </c>
      <c r="AF9" s="1">
        <f>SUM(P33:AA33)</f>
        <v>0</v>
      </c>
      <c r="AG9" s="1">
        <f>AE9-AF9</f>
        <v>0</v>
      </c>
    </row>
    <row r="10" spans="1:33" x14ac:dyDescent="0.25">
      <c r="A10" s="125" t="s">
        <v>7</v>
      </c>
      <c r="B10" s="126"/>
      <c r="C10" s="127"/>
      <c r="D10" s="87" t="s">
        <v>4</v>
      </c>
      <c r="E10" s="87"/>
      <c r="F10" s="93">
        <f>SUM('Input Number of Letters Sent '!F10+'Input Number of Letters Sent '!L10+'Input Number of Letters Sent '!N10)</f>
        <v>0</v>
      </c>
      <c r="G10" s="93"/>
      <c r="H10" s="100">
        <f>(('Weighting System (Read-Only)'!F7*'Input Number of Letters Sent '!F10)+('Weighting System (Read-Only)'!G7*'Input Number of Letters Sent '!L10)+('Weighting System (Read-Only)'!H7*'Input Number of Letters Sent '!N10))</f>
        <v>0</v>
      </c>
      <c r="I10" s="100"/>
      <c r="K10" s="125" t="s">
        <v>7</v>
      </c>
      <c r="L10" s="126"/>
      <c r="M10" s="127"/>
      <c r="N10" s="87" t="s">
        <v>4</v>
      </c>
      <c r="O10" s="87"/>
      <c r="P10" s="100">
        <f>'# of Response Received 2nd Mail'!F10</f>
        <v>0</v>
      </c>
      <c r="Q10" s="100"/>
      <c r="R10" s="100">
        <f>'# of Response Received 2nd Mail'!H10</f>
        <v>0</v>
      </c>
      <c r="S10" s="100"/>
      <c r="T10" s="100">
        <f>'# of Response Received 2nd Mail'!J10</f>
        <v>0</v>
      </c>
      <c r="U10" s="100"/>
      <c r="V10" s="100">
        <f>'# of Response Received 2nd Mail'!L10</f>
        <v>0</v>
      </c>
      <c r="W10" s="100"/>
      <c r="X10" s="100">
        <f>'# of Response Received 2nd Mail'!N10</f>
        <v>0</v>
      </c>
      <c r="Y10" s="100"/>
      <c r="Z10" s="100">
        <f>'# of Response Received 2nd Mail'!P10</f>
        <v>0</v>
      </c>
      <c r="AA10" s="100"/>
      <c r="AB10">
        <f>SUM(P10:AA10)</f>
        <v>0</v>
      </c>
      <c r="AC10">
        <f>F10-AB10</f>
        <v>0</v>
      </c>
      <c r="AD10">
        <f>AC10*'Weighting System (Read-Only)'!F7</f>
        <v>0</v>
      </c>
      <c r="AE10" s="1">
        <f t="shared" si="0"/>
        <v>0</v>
      </c>
      <c r="AF10" s="1">
        <f>SUM(P34:AA34)</f>
        <v>0</v>
      </c>
      <c r="AG10" s="1">
        <f t="shared" ref="AG10:AG16" si="1">AE10-AF10</f>
        <v>0</v>
      </c>
    </row>
    <row r="11" spans="1:33" x14ac:dyDescent="0.25">
      <c r="A11" s="122" t="s">
        <v>6</v>
      </c>
      <c r="B11" s="123"/>
      <c r="C11" s="124"/>
      <c r="D11" s="87" t="s">
        <v>5</v>
      </c>
      <c r="E11" s="87"/>
      <c r="F11" s="93">
        <f>'Input Number of Letters Sent '!L17</f>
        <v>0</v>
      </c>
      <c r="G11" s="93"/>
      <c r="H11" s="100">
        <f>('Weighting System (Read-Only)'!G8*'Input Number of Letters Sent '!L17)</f>
        <v>0</v>
      </c>
      <c r="I11" s="100"/>
      <c r="P11" s="135"/>
      <c r="Q11" s="135"/>
      <c r="R11" s="135"/>
      <c r="S11" s="135"/>
      <c r="T11" s="94" t="s">
        <v>8</v>
      </c>
      <c r="U11" s="128"/>
      <c r="V11" s="128"/>
      <c r="W11" s="128"/>
      <c r="X11" s="88"/>
      <c r="Y11" s="88"/>
      <c r="Z11" s="88"/>
      <c r="AA11" s="88"/>
      <c r="AE11" s="1">
        <f t="shared" si="0"/>
        <v>0</v>
      </c>
      <c r="AF11" s="1">
        <f t="shared" ref="AF11:AF16" si="2">SUM(P41:AA41)</f>
        <v>0</v>
      </c>
      <c r="AG11" s="1">
        <f t="shared" si="1"/>
        <v>0</v>
      </c>
    </row>
    <row r="12" spans="1:33" x14ac:dyDescent="0.25">
      <c r="A12" s="125" t="s">
        <v>7</v>
      </c>
      <c r="B12" s="126"/>
      <c r="C12" s="127"/>
      <c r="D12" s="87" t="s">
        <v>5</v>
      </c>
      <c r="E12" s="87"/>
      <c r="F12" s="93">
        <f>'Input Number of Letters Sent '!L18</f>
        <v>0</v>
      </c>
      <c r="G12" s="93"/>
      <c r="H12" s="100">
        <f>('Weighting System (Read-Only)'!G9*'Input Number of Letters Sent '!L18)</f>
        <v>0</v>
      </c>
      <c r="I12" s="100"/>
      <c r="P12" s="135"/>
      <c r="Q12" s="135"/>
      <c r="R12" s="135"/>
      <c r="S12" s="135"/>
      <c r="T12" s="98"/>
      <c r="U12" s="129"/>
      <c r="V12" s="129"/>
      <c r="W12" s="129"/>
      <c r="X12" s="88"/>
      <c r="Y12" s="88"/>
      <c r="Z12" s="88"/>
      <c r="AA12" s="88"/>
      <c r="AE12" s="1">
        <f t="shared" si="0"/>
        <v>0</v>
      </c>
      <c r="AF12" s="1">
        <f t="shared" si="2"/>
        <v>0</v>
      </c>
      <c r="AG12" s="1">
        <f t="shared" si="1"/>
        <v>0</v>
      </c>
    </row>
    <row r="13" spans="1:33" x14ac:dyDescent="0.25">
      <c r="A13" s="122" t="s">
        <v>6</v>
      </c>
      <c r="B13" s="123"/>
      <c r="C13" s="124"/>
      <c r="D13" s="87" t="s">
        <v>1</v>
      </c>
      <c r="E13" s="87"/>
      <c r="F13" s="93">
        <f>'Input Number of Letters Sent '!L19</f>
        <v>0</v>
      </c>
      <c r="G13" s="93"/>
      <c r="H13" s="100">
        <f>('Weighting System (Read-Only)'!G10*'Input Number of Letters Sent '!L19)</f>
        <v>0</v>
      </c>
      <c r="I13" s="100"/>
      <c r="K13" s="88" t="s">
        <v>20</v>
      </c>
      <c r="L13" s="88"/>
      <c r="M13" s="88"/>
      <c r="N13" s="88" t="s">
        <v>3</v>
      </c>
      <c r="O13" s="88"/>
      <c r="P13" s="136"/>
      <c r="Q13" s="137"/>
      <c r="R13" s="137"/>
      <c r="S13" s="138"/>
      <c r="T13" s="130" t="s">
        <v>41</v>
      </c>
      <c r="U13" s="130"/>
      <c r="V13" s="131" t="s">
        <v>42</v>
      </c>
      <c r="W13" s="131"/>
      <c r="X13" s="94"/>
      <c r="Y13" s="128"/>
      <c r="Z13" s="128"/>
      <c r="AA13" s="95"/>
      <c r="AE13" s="1">
        <f t="shared" si="0"/>
        <v>0</v>
      </c>
      <c r="AF13" s="1">
        <f t="shared" si="2"/>
        <v>0</v>
      </c>
      <c r="AG13" s="1">
        <f t="shared" si="1"/>
        <v>0</v>
      </c>
    </row>
    <row r="14" spans="1:33" x14ac:dyDescent="0.25">
      <c r="A14" s="125" t="s">
        <v>7</v>
      </c>
      <c r="B14" s="126"/>
      <c r="C14" s="127"/>
      <c r="D14" s="87" t="s">
        <v>1</v>
      </c>
      <c r="E14" s="87"/>
      <c r="F14" s="93">
        <f>'Input Number of Letters Sent '!L20</f>
        <v>0</v>
      </c>
      <c r="G14" s="93"/>
      <c r="H14" s="100">
        <f>('Weighting System (Read-Only)'!G11*'Input Number of Letters Sent '!L20)</f>
        <v>0</v>
      </c>
      <c r="I14" s="100"/>
      <c r="K14" s="88"/>
      <c r="L14" s="88"/>
      <c r="M14" s="88"/>
      <c r="N14" s="88"/>
      <c r="O14" s="88"/>
      <c r="P14" s="139"/>
      <c r="Q14" s="140"/>
      <c r="R14" s="140"/>
      <c r="S14" s="141"/>
      <c r="T14" s="130"/>
      <c r="U14" s="130"/>
      <c r="V14" s="131"/>
      <c r="W14" s="131"/>
      <c r="X14" s="96"/>
      <c r="Y14" s="145"/>
      <c r="Z14" s="145"/>
      <c r="AA14" s="97"/>
      <c r="AE14" s="1">
        <f t="shared" si="0"/>
        <v>0</v>
      </c>
      <c r="AF14" s="1">
        <f t="shared" si="2"/>
        <v>0</v>
      </c>
      <c r="AG14" s="1">
        <f t="shared" si="1"/>
        <v>0</v>
      </c>
    </row>
    <row r="15" spans="1:33" x14ac:dyDescent="0.25">
      <c r="A15" s="122" t="s">
        <v>6</v>
      </c>
      <c r="B15" s="123"/>
      <c r="C15" s="124"/>
      <c r="D15" s="87" t="s">
        <v>2</v>
      </c>
      <c r="E15" s="87"/>
      <c r="F15" s="93">
        <f>'Input Number of Letters Sent '!L21</f>
        <v>0</v>
      </c>
      <c r="G15" s="93"/>
      <c r="H15" s="100">
        <f>('Weighting System (Read-Only)'!G12*'Input Number of Letters Sent '!L21)</f>
        <v>0</v>
      </c>
      <c r="I15" s="100"/>
      <c r="K15" s="88"/>
      <c r="L15" s="88"/>
      <c r="M15" s="88"/>
      <c r="N15" s="88"/>
      <c r="O15" s="88"/>
      <c r="P15" s="139"/>
      <c r="Q15" s="140"/>
      <c r="R15" s="140"/>
      <c r="S15" s="141"/>
      <c r="T15" s="130"/>
      <c r="U15" s="130"/>
      <c r="V15" s="131"/>
      <c r="W15" s="131"/>
      <c r="X15" s="96"/>
      <c r="Y15" s="145"/>
      <c r="Z15" s="145"/>
      <c r="AA15" s="97"/>
      <c r="AE15" s="1">
        <f t="shared" si="0"/>
        <v>0</v>
      </c>
      <c r="AF15" s="1">
        <f t="shared" si="2"/>
        <v>0</v>
      </c>
      <c r="AG15" s="1">
        <f t="shared" si="1"/>
        <v>0</v>
      </c>
    </row>
    <row r="16" spans="1:33" x14ac:dyDescent="0.25">
      <c r="A16" s="125" t="s">
        <v>7</v>
      </c>
      <c r="B16" s="126"/>
      <c r="C16" s="127"/>
      <c r="D16" s="87" t="s">
        <v>2</v>
      </c>
      <c r="E16" s="87"/>
      <c r="F16" s="93">
        <f>'Input Number of Letters Sent '!L22</f>
        <v>0</v>
      </c>
      <c r="G16" s="93"/>
      <c r="H16" s="100">
        <f>('Weighting System (Read-Only)'!G13*'Input Number of Letters Sent '!L22)</f>
        <v>0</v>
      </c>
      <c r="I16" s="100"/>
      <c r="K16" s="88"/>
      <c r="L16" s="88"/>
      <c r="M16" s="88"/>
      <c r="N16" s="88"/>
      <c r="O16" s="88"/>
      <c r="P16" s="142"/>
      <c r="Q16" s="143"/>
      <c r="R16" s="143"/>
      <c r="S16" s="144"/>
      <c r="T16" s="130"/>
      <c r="U16" s="130"/>
      <c r="V16" s="131"/>
      <c r="W16" s="131"/>
      <c r="X16" s="98"/>
      <c r="Y16" s="129"/>
      <c r="Z16" s="129"/>
      <c r="AA16" s="99"/>
      <c r="AE16" s="1">
        <f t="shared" si="0"/>
        <v>0</v>
      </c>
      <c r="AF16" s="1">
        <f t="shared" si="2"/>
        <v>0</v>
      </c>
      <c r="AG16" s="1">
        <f t="shared" si="1"/>
        <v>0</v>
      </c>
    </row>
    <row r="17" spans="2:33" ht="15.75" thickBot="1" x14ac:dyDescent="0.3">
      <c r="K17" s="122" t="s">
        <v>6</v>
      </c>
      <c r="L17" s="123"/>
      <c r="M17" s="124"/>
      <c r="N17" s="87" t="s">
        <v>5</v>
      </c>
      <c r="O17" s="87"/>
      <c r="P17" s="120"/>
      <c r="Q17" s="120"/>
      <c r="R17" s="120"/>
      <c r="S17" s="120"/>
      <c r="T17" s="100">
        <f>'# of Response Received 2nd Mail'!J17</f>
        <v>0</v>
      </c>
      <c r="U17" s="100"/>
      <c r="V17" s="100">
        <f>'# of Response Received 2nd Mail'!L17</f>
        <v>0</v>
      </c>
      <c r="W17" s="100"/>
      <c r="X17" s="16"/>
      <c r="Y17" s="16"/>
      <c r="Z17" s="16"/>
      <c r="AA17" s="16"/>
      <c r="AB17">
        <f t="shared" ref="AB17:AB22" si="3">SUM(P17:AA17)</f>
        <v>0</v>
      </c>
      <c r="AC17">
        <f t="shared" ref="AC17:AC22" si="4">F11-AB17</f>
        <v>0</v>
      </c>
      <c r="AD17">
        <f>AC17*'Weighting System (Read-Only)'!G8</f>
        <v>0</v>
      </c>
      <c r="AE17" s="1"/>
      <c r="AF17" s="1"/>
      <c r="AG17" s="1"/>
    </row>
    <row r="18" spans="2:33" x14ac:dyDescent="0.25">
      <c r="B18" s="108" t="s">
        <v>46</v>
      </c>
      <c r="C18" s="109"/>
      <c r="D18" s="110"/>
      <c r="F18" s="102"/>
      <c r="G18" s="103"/>
      <c r="H18" s="104"/>
      <c r="K18" s="125" t="s">
        <v>7</v>
      </c>
      <c r="L18" s="126"/>
      <c r="M18" s="127"/>
      <c r="N18" s="87" t="s">
        <v>5</v>
      </c>
      <c r="O18" s="87"/>
      <c r="P18" s="120"/>
      <c r="Q18" s="120"/>
      <c r="R18" s="120"/>
      <c r="S18" s="120"/>
      <c r="T18" s="100">
        <f>'# of Response Received 2nd Mail'!J18</f>
        <v>0</v>
      </c>
      <c r="U18" s="100"/>
      <c r="V18" s="100">
        <f>'# of Response Received 2nd Mail'!L18</f>
        <v>0</v>
      </c>
      <c r="W18" s="100"/>
      <c r="X18" s="16"/>
      <c r="Y18" s="16"/>
      <c r="Z18" s="16"/>
      <c r="AA18" s="16"/>
      <c r="AB18">
        <f t="shared" si="3"/>
        <v>0</v>
      </c>
      <c r="AC18">
        <f t="shared" si="4"/>
        <v>0</v>
      </c>
      <c r="AD18">
        <f>AC18*'Weighting System (Read-Only)'!G9</f>
        <v>0</v>
      </c>
      <c r="AE18" s="1">
        <f>SUM(AE9:AE17)</f>
        <v>0</v>
      </c>
      <c r="AF18" s="1">
        <f>SUM(AF9:AF17)</f>
        <v>0</v>
      </c>
      <c r="AG18" s="1">
        <f>SUM(AG9:AG17)</f>
        <v>0</v>
      </c>
    </row>
    <row r="19" spans="2:33" ht="15.75" thickBot="1" x14ac:dyDescent="0.3">
      <c r="B19" s="111"/>
      <c r="C19" s="112"/>
      <c r="D19" s="113"/>
      <c r="F19" s="105"/>
      <c r="G19" s="106"/>
      <c r="H19" s="107"/>
      <c r="K19" s="122" t="s">
        <v>6</v>
      </c>
      <c r="L19" s="123"/>
      <c r="M19" s="124"/>
      <c r="N19" s="87" t="s">
        <v>1</v>
      </c>
      <c r="O19" s="87"/>
      <c r="P19" s="120"/>
      <c r="Q19" s="120"/>
      <c r="R19" s="120"/>
      <c r="S19" s="120"/>
      <c r="T19" s="100">
        <f>'# of Response Received 2nd Mail'!J19</f>
        <v>0</v>
      </c>
      <c r="U19" s="100"/>
      <c r="V19" s="100">
        <f>'# of Response Received 2nd Mail'!L19</f>
        <v>0</v>
      </c>
      <c r="W19" s="100"/>
      <c r="X19" s="16"/>
      <c r="Y19" s="16"/>
      <c r="Z19" s="16"/>
      <c r="AA19" s="16"/>
      <c r="AB19">
        <f t="shared" si="3"/>
        <v>0</v>
      </c>
      <c r="AC19">
        <f t="shared" si="4"/>
        <v>0</v>
      </c>
      <c r="AD19">
        <f>AC19*'Weighting System (Read-Only)'!G10</f>
        <v>0</v>
      </c>
    </row>
    <row r="20" spans="2:33" ht="14.45" x14ac:dyDescent="0.3">
      <c r="B20" s="119">
        <f>SUM(H9:I16)</f>
        <v>0</v>
      </c>
      <c r="C20" s="119"/>
      <c r="D20" s="119"/>
      <c r="F20" s="93"/>
      <c r="G20" s="93"/>
      <c r="H20" s="93"/>
      <c r="K20" s="125" t="s">
        <v>7</v>
      </c>
      <c r="L20" s="126"/>
      <c r="M20" s="127"/>
      <c r="N20" s="87" t="s">
        <v>1</v>
      </c>
      <c r="O20" s="87"/>
      <c r="P20" s="120"/>
      <c r="Q20" s="120"/>
      <c r="R20" s="120"/>
      <c r="S20" s="120"/>
      <c r="T20" s="100">
        <f>'# of Response Received 2nd Mail'!J20</f>
        <v>0</v>
      </c>
      <c r="U20" s="100"/>
      <c r="V20" s="100">
        <f>'# of Response Received 2nd Mail'!L20</f>
        <v>0</v>
      </c>
      <c r="W20" s="100"/>
      <c r="X20" s="16"/>
      <c r="Y20" s="16"/>
      <c r="Z20" s="16"/>
      <c r="AA20" s="16"/>
      <c r="AB20">
        <f t="shared" si="3"/>
        <v>0</v>
      </c>
      <c r="AC20">
        <f t="shared" si="4"/>
        <v>0</v>
      </c>
      <c r="AD20">
        <f>AC20*'Weighting System (Read-Only)'!G11</f>
        <v>0</v>
      </c>
    </row>
    <row r="21" spans="2:33" thickBot="1" x14ac:dyDescent="0.35">
      <c r="K21" s="122" t="s">
        <v>6</v>
      </c>
      <c r="L21" s="123"/>
      <c r="M21" s="124"/>
      <c r="N21" s="87" t="s">
        <v>2</v>
      </c>
      <c r="O21" s="87"/>
      <c r="P21" s="120"/>
      <c r="Q21" s="120"/>
      <c r="R21" s="120"/>
      <c r="S21" s="120"/>
      <c r="T21" s="100">
        <f>'# of Response Received 2nd Mail'!J21</f>
        <v>0</v>
      </c>
      <c r="U21" s="100"/>
      <c r="V21" s="100">
        <f>'# of Response Received 2nd Mail'!L21</f>
        <v>0</v>
      </c>
      <c r="W21" s="100"/>
      <c r="X21" s="16"/>
      <c r="Y21" s="16"/>
      <c r="Z21" s="16"/>
      <c r="AA21" s="16"/>
      <c r="AB21">
        <f t="shared" si="3"/>
        <v>0</v>
      </c>
      <c r="AC21">
        <f t="shared" si="4"/>
        <v>0</v>
      </c>
      <c r="AD21">
        <f>AC21*'Weighting System (Read-Only)'!G12</f>
        <v>0</v>
      </c>
    </row>
    <row r="22" spans="2:33" x14ac:dyDescent="0.25">
      <c r="B22" s="108" t="s">
        <v>47</v>
      </c>
      <c r="C22" s="109"/>
      <c r="D22" s="110"/>
      <c r="F22" s="102" t="s">
        <v>27</v>
      </c>
      <c r="G22" s="114"/>
      <c r="H22" s="102" t="s">
        <v>26</v>
      </c>
      <c r="I22" s="104"/>
      <c r="K22" s="125" t="s">
        <v>7</v>
      </c>
      <c r="L22" s="126"/>
      <c r="M22" s="127"/>
      <c r="N22" s="87" t="s">
        <v>2</v>
      </c>
      <c r="O22" s="87"/>
      <c r="P22" s="120"/>
      <c r="Q22" s="120"/>
      <c r="R22" s="120"/>
      <c r="S22" s="120"/>
      <c r="T22" s="100">
        <f>'# of Response Received 2nd Mail'!J22</f>
        <v>0</v>
      </c>
      <c r="U22" s="100"/>
      <c r="V22" s="100">
        <f>'# of Response Received 2nd Mail'!L22</f>
        <v>0</v>
      </c>
      <c r="W22" s="100"/>
      <c r="X22" s="16"/>
      <c r="Y22" s="16"/>
      <c r="Z22" s="16"/>
      <c r="AA22" s="16"/>
      <c r="AB22">
        <f t="shared" si="3"/>
        <v>0</v>
      </c>
      <c r="AC22">
        <f t="shared" si="4"/>
        <v>0</v>
      </c>
      <c r="AD22">
        <f>AC22*'Weighting System (Read-Only)'!G13</f>
        <v>0</v>
      </c>
    </row>
    <row r="23" spans="2:33" ht="15.75" thickBot="1" x14ac:dyDescent="0.3">
      <c r="B23" s="111"/>
      <c r="C23" s="112"/>
      <c r="D23" s="113"/>
      <c r="F23" s="115"/>
      <c r="G23" s="116"/>
      <c r="H23" s="115"/>
      <c r="I23" s="118"/>
      <c r="AB23" s="1">
        <f>SUM(AB9:AB22)</f>
        <v>0</v>
      </c>
      <c r="AD23" s="1">
        <f>SUM(AD9:AD22)</f>
        <v>0</v>
      </c>
    </row>
    <row r="24" spans="2:33" ht="15.75" thickBot="1" x14ac:dyDescent="0.3">
      <c r="B24" s="12" t="s">
        <v>9</v>
      </c>
      <c r="C24" s="9" t="s">
        <v>10</v>
      </c>
      <c r="D24" s="11" t="s">
        <v>25</v>
      </c>
      <c r="F24" s="105"/>
      <c r="G24" s="117"/>
      <c r="H24" s="105"/>
      <c r="I24" s="107"/>
      <c r="AE24" t="s">
        <v>11</v>
      </c>
    </row>
    <row r="25" spans="2:33" x14ac:dyDescent="0.25">
      <c r="B25" s="13">
        <f>SUM(P33:Q34,T33:U34,X33:Y34,T41:U46)</f>
        <v>0</v>
      </c>
      <c r="C25" s="13">
        <f>SUM(R33:S34,V33:W34,Z33:AA34,V41:W46)</f>
        <v>0</v>
      </c>
      <c r="D25" s="13">
        <f>B25+C25</f>
        <v>0</v>
      </c>
      <c r="F25" s="100">
        <f>B20-D25</f>
        <v>0</v>
      </c>
      <c r="G25" s="100"/>
      <c r="H25" s="18" t="e">
        <f>(D25/B20)*100</f>
        <v>#DIV/0!</v>
      </c>
      <c r="I25" s="13" t="e">
        <f>INT(H25)</f>
        <v>#DIV/0!</v>
      </c>
      <c r="P25" s="101" t="s">
        <v>45</v>
      </c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E25" s="3" t="e">
        <f>(D25/B20)*100</f>
        <v>#DIV/0!</v>
      </c>
      <c r="AF25" s="4" t="e">
        <f>INT(AE25)</f>
        <v>#DIV/0!</v>
      </c>
    </row>
    <row r="26" spans="2:33" ht="15.75" thickBot="1" x14ac:dyDescent="0.3"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2:33" ht="15" customHeight="1" x14ac:dyDescent="0.25">
      <c r="B27" s="90" t="s">
        <v>51</v>
      </c>
      <c r="C27" s="90" t="s">
        <v>52</v>
      </c>
      <c r="D27" s="90" t="s">
        <v>55</v>
      </c>
      <c r="P27" s="94" t="s">
        <v>33</v>
      </c>
      <c r="Q27" s="128"/>
      <c r="R27" s="128"/>
      <c r="S27" s="128"/>
      <c r="T27" s="94" t="s">
        <v>8</v>
      </c>
      <c r="U27" s="128"/>
      <c r="V27" s="128"/>
      <c r="W27" s="128"/>
      <c r="X27" s="88" t="s">
        <v>31</v>
      </c>
      <c r="Y27" s="88"/>
      <c r="Z27" s="88"/>
      <c r="AA27" s="88"/>
    </row>
    <row r="28" spans="2:33" x14ac:dyDescent="0.25">
      <c r="B28" s="91"/>
      <c r="C28" s="91"/>
      <c r="D28" s="91"/>
      <c r="P28" s="98"/>
      <c r="Q28" s="129"/>
      <c r="R28" s="129"/>
      <c r="S28" s="129"/>
      <c r="T28" s="98"/>
      <c r="U28" s="129"/>
      <c r="V28" s="129"/>
      <c r="W28" s="129"/>
      <c r="X28" s="88"/>
      <c r="Y28" s="88"/>
      <c r="Z28" s="88"/>
      <c r="AA28" s="88"/>
      <c r="AE28" s="1" t="s">
        <v>18</v>
      </c>
      <c r="AF28" s="1"/>
      <c r="AG28" s="1" t="e">
        <f>IF(B30&gt;=50,1,0)</f>
        <v>#DIV/0!</v>
      </c>
    </row>
    <row r="29" spans="2:33" ht="15.75" thickBot="1" x14ac:dyDescent="0.3">
      <c r="B29" s="92"/>
      <c r="C29" s="92"/>
      <c r="D29" s="92"/>
      <c r="K29" s="88" t="s">
        <v>20</v>
      </c>
      <c r="L29" s="88"/>
      <c r="M29" s="88"/>
      <c r="N29" s="88" t="s">
        <v>3</v>
      </c>
      <c r="O29" s="88"/>
      <c r="P29" s="130" t="s">
        <v>39</v>
      </c>
      <c r="Q29" s="130"/>
      <c r="R29" s="131" t="s">
        <v>40</v>
      </c>
      <c r="S29" s="131"/>
      <c r="T29" s="130" t="s">
        <v>41</v>
      </c>
      <c r="U29" s="130"/>
      <c r="V29" s="131" t="s">
        <v>42</v>
      </c>
      <c r="W29" s="131"/>
      <c r="X29" s="130" t="s">
        <v>39</v>
      </c>
      <c r="Y29" s="130"/>
      <c r="Z29" s="131" t="s">
        <v>40</v>
      </c>
      <c r="AA29" s="131"/>
      <c r="AE29" s="1" t="s">
        <v>23</v>
      </c>
      <c r="AF29" s="1"/>
      <c r="AG29" s="1" t="e">
        <f>IF(I25&gt;=50,1,0)</f>
        <v>#DIV/0!</v>
      </c>
    </row>
    <row r="30" spans="2:33" x14ac:dyDescent="0.25">
      <c r="B30" s="17" t="e">
        <f>(B25/B20)*100</f>
        <v>#DIV/0!</v>
      </c>
      <c r="C30" s="17" t="e">
        <f>(C25/B20)*100</f>
        <v>#DIV/0!</v>
      </c>
      <c r="D30" s="17" t="e">
        <f>100-(B30+C30)</f>
        <v>#DIV/0!</v>
      </c>
      <c r="K30" s="88"/>
      <c r="L30" s="88"/>
      <c r="M30" s="88"/>
      <c r="N30" s="88"/>
      <c r="O30" s="88"/>
      <c r="P30" s="130"/>
      <c r="Q30" s="130"/>
      <c r="R30" s="131"/>
      <c r="S30" s="131"/>
      <c r="T30" s="130"/>
      <c r="U30" s="130"/>
      <c r="V30" s="131"/>
      <c r="W30" s="131"/>
      <c r="X30" s="130"/>
      <c r="Y30" s="130"/>
      <c r="Z30" s="131"/>
      <c r="AA30" s="131"/>
      <c r="AE30" s="1" t="s">
        <v>19</v>
      </c>
      <c r="AF30" s="1"/>
      <c r="AG30" s="1" t="e">
        <f>SUM(AG28:AG29)</f>
        <v>#DIV/0!</v>
      </c>
    </row>
    <row r="31" spans="2:33" ht="15.75" thickBot="1" x14ac:dyDescent="0.3">
      <c r="K31" s="88"/>
      <c r="L31" s="88"/>
      <c r="M31" s="88"/>
      <c r="N31" s="88"/>
      <c r="O31" s="88"/>
      <c r="P31" s="130"/>
      <c r="Q31" s="130"/>
      <c r="R31" s="131"/>
      <c r="S31" s="131"/>
      <c r="T31" s="130"/>
      <c r="U31" s="130"/>
      <c r="V31" s="131"/>
      <c r="W31" s="131"/>
      <c r="X31" s="130"/>
      <c r="Y31" s="130"/>
      <c r="Z31" s="131"/>
      <c r="AA31" s="131"/>
    </row>
    <row r="32" spans="2:33" x14ac:dyDescent="0.25">
      <c r="B32" s="90" t="s">
        <v>53</v>
      </c>
      <c r="C32" s="90" t="s">
        <v>54</v>
      </c>
      <c r="K32" s="88"/>
      <c r="L32" s="88"/>
      <c r="M32" s="88"/>
      <c r="N32" s="88"/>
      <c r="O32" s="88"/>
      <c r="P32" s="130"/>
      <c r="Q32" s="130"/>
      <c r="R32" s="131"/>
      <c r="S32" s="131"/>
      <c r="T32" s="130"/>
      <c r="U32" s="130"/>
      <c r="V32" s="131"/>
      <c r="W32" s="131"/>
      <c r="X32" s="130"/>
      <c r="Y32" s="130"/>
      <c r="Z32" s="131"/>
      <c r="AA32" s="131"/>
      <c r="AE32" s="1" t="s">
        <v>24</v>
      </c>
      <c r="AF32" s="1"/>
      <c r="AG32" s="1" t="e">
        <f>AG28+AG35</f>
        <v>#DIV/0!</v>
      </c>
    </row>
    <row r="33" spans="2:33" x14ac:dyDescent="0.25">
      <c r="B33" s="91"/>
      <c r="C33" s="91"/>
      <c r="K33" s="122" t="s">
        <v>6</v>
      </c>
      <c r="L33" s="123"/>
      <c r="M33" s="124"/>
      <c r="N33" s="87" t="s">
        <v>4</v>
      </c>
      <c r="O33" s="87"/>
      <c r="P33" s="100">
        <f>P9*'Weighting System (Read-Only)'!F6</f>
        <v>0</v>
      </c>
      <c r="Q33" s="100"/>
      <c r="R33" s="100">
        <f>R9*'Weighting System (Read-Only)'!F6</f>
        <v>0</v>
      </c>
      <c r="S33" s="100"/>
      <c r="T33" s="93">
        <f>T9*'Weighting System (Read-Only)'!G6</f>
        <v>0</v>
      </c>
      <c r="U33" s="93"/>
      <c r="V33" s="93">
        <f>V9*'Weighting System (Read-Only)'!G6</f>
        <v>0</v>
      </c>
      <c r="W33" s="93"/>
      <c r="X33" s="100">
        <f>X9*'Weighting System (Read-Only)'!H6</f>
        <v>0</v>
      </c>
      <c r="Y33" s="100"/>
      <c r="Z33" s="100">
        <f>Z9*'Weighting System (Read-Only)'!H6</f>
        <v>0</v>
      </c>
      <c r="AA33" s="100"/>
      <c r="AB33">
        <f>SUM(P33:AA33)</f>
        <v>0</v>
      </c>
    </row>
    <row r="34" spans="2:33" ht="15.75" thickBot="1" x14ac:dyDescent="0.3">
      <c r="B34" s="92"/>
      <c r="C34" s="92"/>
      <c r="K34" s="125" t="s">
        <v>7</v>
      </c>
      <c r="L34" s="126"/>
      <c r="M34" s="127"/>
      <c r="N34" s="87" t="s">
        <v>4</v>
      </c>
      <c r="O34" s="87"/>
      <c r="P34" s="100">
        <f>P10*'Weighting System (Read-Only)'!F7</f>
        <v>0</v>
      </c>
      <c r="Q34" s="100"/>
      <c r="R34" s="100">
        <f>R10*'Weighting System (Read-Only)'!F7</f>
        <v>0</v>
      </c>
      <c r="S34" s="100"/>
      <c r="T34" s="93">
        <f>T10*'Weighting System (Read-Only)'!G7</f>
        <v>0</v>
      </c>
      <c r="U34" s="93"/>
      <c r="V34" s="93">
        <f>V10*'Weighting System (Read-Only)'!G7</f>
        <v>0</v>
      </c>
      <c r="W34" s="93"/>
      <c r="X34" s="100">
        <f>X10*'Weighting System (Read-Only)'!H7</f>
        <v>0</v>
      </c>
      <c r="Y34" s="100"/>
      <c r="Z34" s="100">
        <f>Z10*'Weighting System (Read-Only)'!H7</f>
        <v>0</v>
      </c>
      <c r="AA34" s="100"/>
      <c r="AB34">
        <f>SUM(P34:AA34)</f>
        <v>0</v>
      </c>
    </row>
    <row r="35" spans="2:33" x14ac:dyDescent="0.25">
      <c r="B35" s="17" t="e">
        <f>(B30/(B30+C30))*100</f>
        <v>#DIV/0!</v>
      </c>
      <c r="C35" s="17" t="e">
        <f>(C30/(C30+B30))*100</f>
        <v>#DIV/0!</v>
      </c>
      <c r="P35" s="135"/>
      <c r="Q35" s="135"/>
      <c r="R35" s="135"/>
      <c r="S35" s="135"/>
      <c r="T35" s="94" t="s">
        <v>8</v>
      </c>
      <c r="U35" s="128"/>
      <c r="V35" s="128"/>
      <c r="W35" s="128"/>
      <c r="X35" s="88"/>
      <c r="Y35" s="88"/>
      <c r="Z35" s="88"/>
      <c r="AA35" s="88"/>
      <c r="AE35" s="1" t="s">
        <v>22</v>
      </c>
      <c r="AF35" s="1"/>
      <c r="AG35" s="1" t="e">
        <f>IF(C30&gt;50,1,0)</f>
        <v>#DIV/0!</v>
      </c>
    </row>
    <row r="36" spans="2:33" x14ac:dyDescent="0.25">
      <c r="P36" s="135"/>
      <c r="Q36" s="135"/>
      <c r="R36" s="135"/>
      <c r="S36" s="135"/>
      <c r="T36" s="98"/>
      <c r="U36" s="129"/>
      <c r="V36" s="129"/>
      <c r="W36" s="129"/>
      <c r="X36" s="88"/>
      <c r="Y36" s="88"/>
      <c r="Z36" s="88"/>
      <c r="AA36" s="88"/>
      <c r="AE36" s="1" t="s">
        <v>21</v>
      </c>
      <c r="AF36" s="1"/>
      <c r="AG36" s="1"/>
    </row>
    <row r="37" spans="2:33" x14ac:dyDescent="0.25">
      <c r="K37" s="88" t="s">
        <v>20</v>
      </c>
      <c r="L37" s="88"/>
      <c r="M37" s="88"/>
      <c r="N37" s="88" t="s">
        <v>3</v>
      </c>
      <c r="O37" s="88"/>
      <c r="P37" s="136"/>
      <c r="Q37" s="137"/>
      <c r="R37" s="137"/>
      <c r="S37" s="138"/>
      <c r="T37" s="130" t="s">
        <v>41</v>
      </c>
      <c r="U37" s="130"/>
      <c r="V37" s="131" t="s">
        <v>42</v>
      </c>
      <c r="W37" s="131"/>
      <c r="X37" s="94"/>
      <c r="Y37" s="128"/>
      <c r="Z37" s="128"/>
      <c r="AA37" s="95"/>
      <c r="AE37" s="1" t="e">
        <f>AG29+AG35</f>
        <v>#DIV/0!</v>
      </c>
      <c r="AF37" s="1"/>
      <c r="AG37" s="1"/>
    </row>
    <row r="38" spans="2:33" x14ac:dyDescent="0.25">
      <c r="K38" s="88"/>
      <c r="L38" s="88"/>
      <c r="M38" s="88"/>
      <c r="N38" s="88"/>
      <c r="O38" s="88"/>
      <c r="P38" s="139"/>
      <c r="Q38" s="140"/>
      <c r="R38" s="140"/>
      <c r="S38" s="141"/>
      <c r="T38" s="130"/>
      <c r="U38" s="130"/>
      <c r="V38" s="131"/>
      <c r="W38" s="131"/>
      <c r="X38" s="96"/>
      <c r="Y38" s="145"/>
      <c r="Z38" s="145"/>
      <c r="AA38" s="97"/>
    </row>
    <row r="39" spans="2:33" x14ac:dyDescent="0.25">
      <c r="K39" s="88"/>
      <c r="L39" s="88"/>
      <c r="M39" s="88"/>
      <c r="N39" s="88"/>
      <c r="O39" s="88"/>
      <c r="P39" s="139"/>
      <c r="Q39" s="140"/>
      <c r="R39" s="140"/>
      <c r="S39" s="141"/>
      <c r="T39" s="130"/>
      <c r="U39" s="130"/>
      <c r="V39" s="131"/>
      <c r="W39" s="131"/>
      <c r="X39" s="96"/>
      <c r="Y39" s="145"/>
      <c r="Z39" s="145"/>
      <c r="AA39" s="97"/>
    </row>
    <row r="40" spans="2:33" x14ac:dyDescent="0.25">
      <c r="K40" s="88"/>
      <c r="L40" s="88"/>
      <c r="M40" s="88"/>
      <c r="N40" s="88"/>
      <c r="O40" s="88"/>
      <c r="P40" s="142"/>
      <c r="Q40" s="143"/>
      <c r="R40" s="143"/>
      <c r="S40" s="144"/>
      <c r="T40" s="130"/>
      <c r="U40" s="130"/>
      <c r="V40" s="131"/>
      <c r="W40" s="131"/>
      <c r="X40" s="98"/>
      <c r="Y40" s="129"/>
      <c r="Z40" s="129"/>
      <c r="AA40" s="99"/>
    </row>
    <row r="41" spans="2:33" x14ac:dyDescent="0.25">
      <c r="K41" s="122" t="s">
        <v>6</v>
      </c>
      <c r="L41" s="123"/>
      <c r="M41" s="124"/>
      <c r="N41" s="87" t="s">
        <v>5</v>
      </c>
      <c r="O41" s="87"/>
      <c r="P41" s="120"/>
      <c r="Q41" s="120"/>
      <c r="R41" s="120"/>
      <c r="S41" s="120"/>
      <c r="T41" s="132">
        <f>T17*'Weighting System (Read-Only)'!G8</f>
        <v>0</v>
      </c>
      <c r="U41" s="133"/>
      <c r="V41" s="134">
        <f>V17*'Weighting System (Read-Only)'!G8</f>
        <v>0</v>
      </c>
      <c r="W41" s="133"/>
      <c r="X41" s="16"/>
      <c r="Y41" s="16"/>
      <c r="Z41" s="16"/>
      <c r="AA41" s="16"/>
      <c r="AB41">
        <f t="shared" ref="AB41:AB46" si="5">SUM(P41:AA41)</f>
        <v>0</v>
      </c>
    </row>
    <row r="42" spans="2:33" x14ac:dyDescent="0.25">
      <c r="K42" s="125" t="s">
        <v>7</v>
      </c>
      <c r="L42" s="126"/>
      <c r="M42" s="127"/>
      <c r="N42" s="87" t="s">
        <v>5</v>
      </c>
      <c r="O42" s="87"/>
      <c r="P42" s="120"/>
      <c r="Q42" s="120"/>
      <c r="R42" s="120"/>
      <c r="S42" s="120"/>
      <c r="T42" s="132">
        <f>T18*'Weighting System (Read-Only)'!G9</f>
        <v>0</v>
      </c>
      <c r="U42" s="133"/>
      <c r="V42" s="134">
        <f>V18*'Weighting System (Read-Only)'!G9</f>
        <v>0</v>
      </c>
      <c r="W42" s="133"/>
      <c r="X42" s="16"/>
      <c r="Y42" s="16"/>
      <c r="Z42" s="16"/>
      <c r="AA42" s="16"/>
      <c r="AB42">
        <f t="shared" si="5"/>
        <v>0</v>
      </c>
    </row>
    <row r="43" spans="2:33" x14ac:dyDescent="0.25">
      <c r="K43" s="122" t="s">
        <v>6</v>
      </c>
      <c r="L43" s="123"/>
      <c r="M43" s="124"/>
      <c r="N43" s="87" t="s">
        <v>1</v>
      </c>
      <c r="O43" s="87"/>
      <c r="P43" s="120"/>
      <c r="Q43" s="120"/>
      <c r="R43" s="120"/>
      <c r="S43" s="120"/>
      <c r="T43" s="132">
        <f>T19*'Weighting System (Read-Only)'!G10</f>
        <v>0</v>
      </c>
      <c r="U43" s="133"/>
      <c r="V43" s="134">
        <f>V19*'Weighting System (Read-Only)'!G10</f>
        <v>0</v>
      </c>
      <c r="W43" s="133"/>
      <c r="X43" s="16"/>
      <c r="Y43" s="16"/>
      <c r="Z43" s="16"/>
      <c r="AA43" s="16"/>
      <c r="AB43">
        <f t="shared" si="5"/>
        <v>0</v>
      </c>
    </row>
    <row r="44" spans="2:33" x14ac:dyDescent="0.25">
      <c r="K44" s="125" t="s">
        <v>7</v>
      </c>
      <c r="L44" s="126"/>
      <c r="M44" s="127"/>
      <c r="N44" s="87" t="s">
        <v>1</v>
      </c>
      <c r="O44" s="87"/>
      <c r="P44" s="120"/>
      <c r="Q44" s="120"/>
      <c r="R44" s="120"/>
      <c r="S44" s="120"/>
      <c r="T44" s="132">
        <f>T20*'Weighting System (Read-Only)'!G11</f>
        <v>0</v>
      </c>
      <c r="U44" s="133"/>
      <c r="V44" s="134">
        <f>V20*'Weighting System (Read-Only)'!G11</f>
        <v>0</v>
      </c>
      <c r="W44" s="133"/>
      <c r="X44" s="16"/>
      <c r="Y44" s="16"/>
      <c r="Z44" s="16"/>
      <c r="AA44" s="16"/>
      <c r="AB44">
        <f t="shared" si="5"/>
        <v>0</v>
      </c>
    </row>
    <row r="45" spans="2:33" x14ac:dyDescent="0.25">
      <c r="K45" s="122" t="s">
        <v>6</v>
      </c>
      <c r="L45" s="123"/>
      <c r="M45" s="124"/>
      <c r="N45" s="87" t="s">
        <v>2</v>
      </c>
      <c r="O45" s="87"/>
      <c r="P45" s="120"/>
      <c r="Q45" s="120"/>
      <c r="R45" s="120"/>
      <c r="S45" s="120"/>
      <c r="T45" s="132">
        <f>T21*'Weighting System (Read-Only)'!G12</f>
        <v>0</v>
      </c>
      <c r="U45" s="133"/>
      <c r="V45" s="134">
        <f>V21*'Weighting System (Read-Only)'!G12</f>
        <v>0</v>
      </c>
      <c r="W45" s="133"/>
      <c r="X45" s="16"/>
      <c r="Y45" s="16"/>
      <c r="Z45" s="16"/>
      <c r="AA45" s="16"/>
      <c r="AB45">
        <f t="shared" si="5"/>
        <v>0</v>
      </c>
    </row>
    <row r="46" spans="2:33" x14ac:dyDescent="0.25">
      <c r="K46" s="125" t="s">
        <v>7</v>
      </c>
      <c r="L46" s="126"/>
      <c r="M46" s="127"/>
      <c r="N46" s="87" t="s">
        <v>2</v>
      </c>
      <c r="O46" s="87"/>
      <c r="P46" s="120"/>
      <c r="Q46" s="120"/>
      <c r="R46" s="120"/>
      <c r="S46" s="120"/>
      <c r="T46" s="132">
        <f>T22*'Weighting System (Read-Only)'!G13</f>
        <v>0</v>
      </c>
      <c r="U46" s="133"/>
      <c r="V46" s="134">
        <f>V22*'Weighting System (Read-Only)'!G13</f>
        <v>0</v>
      </c>
      <c r="W46" s="133"/>
      <c r="X46" s="16"/>
      <c r="Y46" s="16"/>
      <c r="Z46" s="16"/>
      <c r="AA46" s="16"/>
      <c r="AB46">
        <f t="shared" si="5"/>
        <v>0</v>
      </c>
    </row>
    <row r="47" spans="2:33" x14ac:dyDescent="0.25">
      <c r="AB47" s="1">
        <f>SUM(AB33:AB46)</f>
        <v>0</v>
      </c>
    </row>
  </sheetData>
  <sheetProtection password="9433" sheet="1" objects="1" scenarios="1"/>
  <mergeCells count="189">
    <mergeCell ref="K46:M46"/>
    <mergeCell ref="N46:O46"/>
    <mergeCell ref="P46:S46"/>
    <mergeCell ref="T46:U46"/>
    <mergeCell ref="V46:W46"/>
    <mergeCell ref="K44:M44"/>
    <mergeCell ref="N44:O44"/>
    <mergeCell ref="P44:S44"/>
    <mergeCell ref="T44:U44"/>
    <mergeCell ref="V44:W44"/>
    <mergeCell ref="K45:M45"/>
    <mergeCell ref="N45:O45"/>
    <mergeCell ref="P45:S45"/>
    <mergeCell ref="T45:U45"/>
    <mergeCell ref="V45:W45"/>
    <mergeCell ref="K42:M42"/>
    <mergeCell ref="N42:O42"/>
    <mergeCell ref="P42:S42"/>
    <mergeCell ref="T42:U42"/>
    <mergeCell ref="V42:W42"/>
    <mergeCell ref="K43:M43"/>
    <mergeCell ref="N43:O43"/>
    <mergeCell ref="P43:S43"/>
    <mergeCell ref="T43:U43"/>
    <mergeCell ref="V43:W43"/>
    <mergeCell ref="X37:AA40"/>
    <mergeCell ref="K41:M41"/>
    <mergeCell ref="N41:O41"/>
    <mergeCell ref="P41:S41"/>
    <mergeCell ref="T41:U41"/>
    <mergeCell ref="V41:W41"/>
    <mergeCell ref="X34:Y34"/>
    <mergeCell ref="Z34:AA34"/>
    <mergeCell ref="P35:S36"/>
    <mergeCell ref="T35:W36"/>
    <mergeCell ref="X35:AA36"/>
    <mergeCell ref="K37:M40"/>
    <mergeCell ref="N37:O40"/>
    <mergeCell ref="P37:S40"/>
    <mergeCell ref="T37:U40"/>
    <mergeCell ref="V37:W40"/>
    <mergeCell ref="K34:M34"/>
    <mergeCell ref="N34:O34"/>
    <mergeCell ref="P34:Q34"/>
    <mergeCell ref="R34:S34"/>
    <mergeCell ref="T34:U34"/>
    <mergeCell ref="V34:W34"/>
    <mergeCell ref="T33:U33"/>
    <mergeCell ref="V33:W33"/>
    <mergeCell ref="X33:Y33"/>
    <mergeCell ref="Z33:AA33"/>
    <mergeCell ref="N29:O32"/>
    <mergeCell ref="P29:Q32"/>
    <mergeCell ref="R29:S32"/>
    <mergeCell ref="T29:U32"/>
    <mergeCell ref="V29:W32"/>
    <mergeCell ref="X29:Y32"/>
    <mergeCell ref="T22:U22"/>
    <mergeCell ref="V22:W22"/>
    <mergeCell ref="F25:G25"/>
    <mergeCell ref="P25:AA26"/>
    <mergeCell ref="B27:B29"/>
    <mergeCell ref="C27:C29"/>
    <mergeCell ref="P27:S28"/>
    <mergeCell ref="T27:W28"/>
    <mergeCell ref="X27:AA28"/>
    <mergeCell ref="K29:M32"/>
    <mergeCell ref="B22:D23"/>
    <mergeCell ref="F22:G24"/>
    <mergeCell ref="H22:I24"/>
    <mergeCell ref="K22:M22"/>
    <mergeCell ref="N22:O22"/>
    <mergeCell ref="P22:S22"/>
    <mergeCell ref="B32:B34"/>
    <mergeCell ref="C32:C34"/>
    <mergeCell ref="D27:D29"/>
    <mergeCell ref="Z29:AA32"/>
    <mergeCell ref="K33:M33"/>
    <mergeCell ref="N33:O33"/>
    <mergeCell ref="P33:Q33"/>
    <mergeCell ref="R33:S33"/>
    <mergeCell ref="V20:W20"/>
    <mergeCell ref="K21:M21"/>
    <mergeCell ref="N21:O21"/>
    <mergeCell ref="P21:S21"/>
    <mergeCell ref="T21:U21"/>
    <mergeCell ref="V21:W21"/>
    <mergeCell ref="B20:D20"/>
    <mergeCell ref="F20:H20"/>
    <mergeCell ref="K20:M20"/>
    <mergeCell ref="N20:O20"/>
    <mergeCell ref="P20:S20"/>
    <mergeCell ref="T20:U20"/>
    <mergeCell ref="T18:U18"/>
    <mergeCell ref="V18:W18"/>
    <mergeCell ref="K19:M19"/>
    <mergeCell ref="N19:O19"/>
    <mergeCell ref="P19:S19"/>
    <mergeCell ref="T19:U19"/>
    <mergeCell ref="V19:W19"/>
    <mergeCell ref="K17:M17"/>
    <mergeCell ref="N17:O17"/>
    <mergeCell ref="P17:S17"/>
    <mergeCell ref="T17:U17"/>
    <mergeCell ref="V17:W17"/>
    <mergeCell ref="B18:D19"/>
    <mergeCell ref="F18:H19"/>
    <mergeCell ref="K18:M18"/>
    <mergeCell ref="N18:O18"/>
    <mergeCell ref="P18:S18"/>
    <mergeCell ref="D15:E15"/>
    <mergeCell ref="F15:G15"/>
    <mergeCell ref="H15:I15"/>
    <mergeCell ref="A16:C16"/>
    <mergeCell ref="D16:E16"/>
    <mergeCell ref="F16:G16"/>
    <mergeCell ref="H16:I16"/>
    <mergeCell ref="N13:O16"/>
    <mergeCell ref="P13:S16"/>
    <mergeCell ref="T13:U16"/>
    <mergeCell ref="V13:W16"/>
    <mergeCell ref="X13:AA16"/>
    <mergeCell ref="A14:C14"/>
    <mergeCell ref="D14:E14"/>
    <mergeCell ref="F14:G14"/>
    <mergeCell ref="H14:I14"/>
    <mergeCell ref="A15:C15"/>
    <mergeCell ref="X11:AA12"/>
    <mergeCell ref="A12:C12"/>
    <mergeCell ref="D12:E12"/>
    <mergeCell ref="F12:G12"/>
    <mergeCell ref="H12:I12"/>
    <mergeCell ref="A13:C13"/>
    <mergeCell ref="D13:E13"/>
    <mergeCell ref="F13:G13"/>
    <mergeCell ref="H13:I13"/>
    <mergeCell ref="K13:M16"/>
    <mergeCell ref="A11:C11"/>
    <mergeCell ref="D11:E11"/>
    <mergeCell ref="F11:G11"/>
    <mergeCell ref="H11:I11"/>
    <mergeCell ref="P11:S12"/>
    <mergeCell ref="T11:W12"/>
    <mergeCell ref="P10:Q10"/>
    <mergeCell ref="R10:S10"/>
    <mergeCell ref="T10:U10"/>
    <mergeCell ref="V10:W10"/>
    <mergeCell ref="X10:Y10"/>
    <mergeCell ref="Z10:AA10"/>
    <mergeCell ref="A10:C10"/>
    <mergeCell ref="D10:E10"/>
    <mergeCell ref="F10:G10"/>
    <mergeCell ref="H10:I10"/>
    <mergeCell ref="K10:M10"/>
    <mergeCell ref="N10:O10"/>
    <mergeCell ref="P9:Q9"/>
    <mergeCell ref="R9:S9"/>
    <mergeCell ref="T9:U9"/>
    <mergeCell ref="V9:W9"/>
    <mergeCell ref="X9:Y9"/>
    <mergeCell ref="Z9:AA9"/>
    <mergeCell ref="A9:C9"/>
    <mergeCell ref="D9:E9"/>
    <mergeCell ref="F9:G9"/>
    <mergeCell ref="H9:I9"/>
    <mergeCell ref="K9:M9"/>
    <mergeCell ref="N9:O9"/>
    <mergeCell ref="P5:Q8"/>
    <mergeCell ref="R5:S8"/>
    <mergeCell ref="T5:U8"/>
    <mergeCell ref="V5:W8"/>
    <mergeCell ref="X5:Y8"/>
    <mergeCell ref="Z5:AA8"/>
    <mergeCell ref="A5:C8"/>
    <mergeCell ref="D5:E8"/>
    <mergeCell ref="F5:G8"/>
    <mergeCell ref="H5:I8"/>
    <mergeCell ref="K5:M8"/>
    <mergeCell ref="N5:O8"/>
    <mergeCell ref="A1:B1"/>
    <mergeCell ref="C1:E1"/>
    <mergeCell ref="P1:AA2"/>
    <mergeCell ref="A2:B2"/>
    <mergeCell ref="C2:E2"/>
    <mergeCell ref="A3:B3"/>
    <mergeCell ref="C3:E3"/>
    <mergeCell ref="P3:S4"/>
    <mergeCell ref="T3:W4"/>
    <mergeCell ref="X3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Project Description</vt:lpstr>
      <vt:lpstr>Input Number of Letters Sent </vt:lpstr>
      <vt:lpstr># of Response Received 1st Mail</vt:lpstr>
      <vt:lpstr>Weighting System (Read-Only)</vt:lpstr>
      <vt:lpstr>1st Mailing Calcs (Read-Only)</vt:lpstr>
      <vt:lpstr>1st Mailing Summary (Read-Only)</vt:lpstr>
      <vt:lpstr># of Response Received 2nd Mail</vt:lpstr>
      <vt:lpstr>2nd Mailing Summary (Read-Only)</vt:lpstr>
      <vt:lpstr>2nd Mailing Calcs (Read-Only)</vt:lpstr>
      <vt:lpstr>'1st Mailing Summary (Read-Only)'!Print_Area</vt:lpstr>
      <vt:lpstr>'2nd Mailing Summary (Read-Only)'!Print_Area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joshua.kozlowski</dc:creator>
  <cp:lastModifiedBy>joshua.kozlowski</cp:lastModifiedBy>
  <cp:lastPrinted>2015-05-08T18:44:09Z</cp:lastPrinted>
  <dcterms:created xsi:type="dcterms:W3CDTF">2014-02-10T16:11:39Z</dcterms:created>
  <dcterms:modified xsi:type="dcterms:W3CDTF">2016-02-18T13:13:37Z</dcterms:modified>
</cp:coreProperties>
</file>